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mputer\Web\2021 04 05\"/>
    </mc:Choice>
  </mc:AlternateContent>
  <xr:revisionPtr revIDLastSave="0" documentId="13_ncr:1_{A18918CB-B337-49F5-94EA-B21778749A9D}" xr6:coauthVersionLast="46" xr6:coauthVersionMax="46" xr10:uidLastSave="{00000000-0000-0000-0000-000000000000}"/>
  <bookViews>
    <workbookView xWindow="-1788" yWindow="1236" windowWidth="27816" windowHeight="1518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" l="1"/>
  <c r="B3" i="2"/>
  <c r="B24" i="1" l="1"/>
  <c r="B27" i="1"/>
  <c r="B24" i="2" l="1"/>
  <c r="B23" i="1"/>
  <c r="B27" i="2"/>
  <c r="B28" i="1"/>
  <c r="B22" i="1" l="1"/>
  <c r="B23" i="2"/>
  <c r="B29" i="1"/>
  <c r="B28" i="2"/>
  <c r="B22" i="2" l="1"/>
  <c r="B21" i="1"/>
  <c r="B29" i="2"/>
  <c r="B30" i="1"/>
  <c r="B21" i="2" l="1"/>
  <c r="B20" i="1"/>
  <c r="B30" i="2"/>
  <c r="B31" i="1"/>
  <c r="B20" i="2" l="1"/>
  <c r="B19" i="1"/>
  <c r="B31" i="2"/>
  <c r="B32" i="1"/>
  <c r="B19" i="2" l="1"/>
  <c r="B18" i="1"/>
  <c r="B33" i="1"/>
  <c r="B32" i="2"/>
  <c r="B17" i="1" l="1"/>
  <c r="B18" i="2"/>
  <c r="B33" i="2"/>
  <c r="B34" i="1"/>
  <c r="B17" i="2" l="1"/>
  <c r="B16" i="1"/>
  <c r="B34" i="2"/>
  <c r="B35" i="1"/>
  <c r="B16" i="2" l="1"/>
  <c r="B15" i="1"/>
  <c r="B35" i="2"/>
  <c r="B36" i="1"/>
  <c r="B15" i="2" l="1"/>
  <c r="B14" i="1"/>
  <c r="B14" i="2" s="1"/>
  <c r="B37" i="1"/>
  <c r="B36" i="2"/>
  <c r="B37" i="2" l="1"/>
  <c r="B38" i="1"/>
  <c r="B38" i="2" l="1"/>
  <c r="B39" i="1"/>
  <c r="B39" i="2" l="1"/>
  <c r="B40" i="1"/>
  <c r="B40" i="2" s="1"/>
</calcChain>
</file>

<file path=xl/sharedStrings.xml><?xml version="1.0" encoding="utf-8"?>
<sst xmlns="http://schemas.openxmlformats.org/spreadsheetml/2006/main" count="261" uniqueCount="82">
  <si>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</si>
  <si>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</si>
  <si>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</si>
  <si>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</si>
  <si>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</si>
  <si>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</si>
  <si>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</si>
  <si>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</si>
  <si>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</si>
  <si>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</si>
  <si>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</si>
  <si>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</si>
  <si>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</si>
  <si>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</si>
  <si>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</si>
  <si>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</si>
  <si>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</si>
  <si>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</si>
  <si>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</si>
  <si>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</si>
  <si>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</si>
  <si>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</si>
  <si>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</si>
  <si>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</si>
  <si>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</si>
  <si>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</si>
  <si>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</si>
  <si>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</si>
  <si>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</si>
  <si>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</si>
  <si>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</si>
  <si>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</si>
  <si>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</si>
  <si>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</si>
  <si>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</si>
  <si>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</si>
  <si>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</si>
  <si>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</si>
  <si>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</si>
  <si>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</si>
  <si>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</si>
  <si>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</si>
  <si>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</si>
  <si>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</si>
  <si>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</si>
  <si>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</si>
  <si>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</si>
  <si>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</si>
  <si>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</si>
  <si>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</si>
  <si>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</si>
  <si>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</si>
  <si>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</si>
  <si>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</si>
  <si>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</si>
  <si>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</si>
  <si>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</si>
  <si>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</si>
  <si>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</si>
  <si>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</si>
  <si>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</si>
  <si>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</si>
  <si>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</si>
  <si>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</si>
  <si>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</si>
  <si>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</si>
  <si>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</si>
  <si>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</si>
  <si>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</si>
  <si>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</si>
  <si>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</si>
  <si>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</si>
  <si>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</si>
  <si>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</si>
  <si>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</si>
  <si>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</si>
  <si>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2019 historical prices: 7A $1.60/MMBTU, 5A $1.75/MMBTU</t>
  </si>
  <si>
    <t>This forecast also applies to direct sales contracts and the Alberta gas reference price used in the Crown royalty calculations</t>
  </si>
  <si>
    <t>Summary of Price Forecasts (Real Prices - 2021 $)</t>
  </si>
  <si>
    <t>+2%/yr</t>
  </si>
  <si>
    <t>2021 (9 mos)</t>
  </si>
  <si>
    <t>G210401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</si>
</sst>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topLeftCell="A3" zoomScale="98" zoomScaleNormal="98" workbookViewId="0">
      <selection activeCell="B56" sqref="B56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33203125" customWidth="1"/>
    <col min="27" max="27" width="0.44140625" customWidth="1"/>
    <col min="28" max="28" width="35.44140625" customWidth="1"/>
    <col min="29" max="40" width="0.33203125" customWidth="1"/>
  </cols>
  <sheetData>
    <row r="1" spans="1:28" s="3" customFormat="1" ht="20.25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5">
      <c r="A2" s="4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5">
      <c r="A3" s="7"/>
      <c r="B3" s="70">
        <v>44287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5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10.8" x14ac:dyDescent="0.2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f t="shared" ref="B14:B22" si="0">LEFT(B15,4)-1</f>
        <v>2011</v>
      </c>
      <c r="C14" s="30">
        <v>95.100000000000009</v>
      </c>
      <c r="D14" s="30">
        <v>111.25</v>
      </c>
      <c r="E14" s="30">
        <v>95.050000000000011</v>
      </c>
      <c r="F14" s="30">
        <v>78.550000000000011</v>
      </c>
      <c r="G14" s="30">
        <v>77.100000000000009</v>
      </c>
      <c r="H14" s="30">
        <v>67.900000000000006</v>
      </c>
      <c r="I14" s="30">
        <v>89.050000000000011</v>
      </c>
      <c r="J14" s="30"/>
      <c r="K14" s="30"/>
      <c r="L14" s="30">
        <v>55.150000000000006</v>
      </c>
      <c r="M14" s="30">
        <v>76.5</v>
      </c>
      <c r="N14" s="30">
        <v>104.2</v>
      </c>
      <c r="O14" s="30"/>
      <c r="P14" s="30">
        <v>4</v>
      </c>
      <c r="Q14" s="30">
        <v>3.7</v>
      </c>
      <c r="R14" s="30">
        <v>3.5</v>
      </c>
      <c r="S14" s="30">
        <v>3.75</v>
      </c>
      <c r="T14" s="30">
        <v>3.5</v>
      </c>
      <c r="U14" s="30">
        <v>3.5500000000000003</v>
      </c>
      <c r="V14" s="30">
        <v>3.3000000000000003</v>
      </c>
      <c r="W14" s="30">
        <v>3.4000000000000004</v>
      </c>
      <c r="X14" s="30"/>
      <c r="Y14" s="30">
        <v>2.9000000000000004</v>
      </c>
      <c r="Z14" s="31">
        <v>1.01</v>
      </c>
      <c r="AA14" s="32"/>
    </row>
    <row r="15" spans="1:28" s="25" customFormat="1" ht="9.75" customHeight="1" x14ac:dyDescent="0.2">
      <c r="A15" s="28"/>
      <c r="B15" s="29">
        <f t="shared" si="0"/>
        <v>2012</v>
      </c>
      <c r="C15" s="30">
        <v>94.2</v>
      </c>
      <c r="D15" s="30">
        <v>111.65</v>
      </c>
      <c r="E15" s="30">
        <v>86.100000000000009</v>
      </c>
      <c r="F15" s="30">
        <v>74.350000000000009</v>
      </c>
      <c r="G15" s="30">
        <v>73.100000000000009</v>
      </c>
      <c r="H15" s="30">
        <v>63.650000000000006</v>
      </c>
      <c r="I15" s="30">
        <v>82.100000000000009</v>
      </c>
      <c r="J15" s="30"/>
      <c r="K15" s="30"/>
      <c r="L15" s="30">
        <v>28.6</v>
      </c>
      <c r="M15" s="30">
        <v>69.55</v>
      </c>
      <c r="N15" s="30">
        <v>100.80000000000001</v>
      </c>
      <c r="O15" s="30"/>
      <c r="P15" s="30">
        <v>2.75</v>
      </c>
      <c r="Q15" s="30">
        <v>2.4500000000000002</v>
      </c>
      <c r="R15" s="30">
        <v>2.25</v>
      </c>
      <c r="S15" s="30">
        <v>2.25</v>
      </c>
      <c r="T15" s="30">
        <v>2.3000000000000003</v>
      </c>
      <c r="U15" s="30">
        <v>2.3000000000000003</v>
      </c>
      <c r="V15" s="30">
        <v>2.25</v>
      </c>
      <c r="W15" s="30">
        <v>2.4000000000000004</v>
      </c>
      <c r="X15" s="30"/>
      <c r="Y15" s="30">
        <v>1.55</v>
      </c>
      <c r="Z15" s="31">
        <v>1</v>
      </c>
      <c r="AA15" s="32"/>
    </row>
    <row r="16" spans="1:28" s="25" customFormat="1" ht="9.75" customHeight="1" x14ac:dyDescent="0.2">
      <c r="A16" s="28"/>
      <c r="B16" s="29">
        <f t="shared" si="0"/>
        <v>2013</v>
      </c>
      <c r="C16" s="30">
        <v>97.95</v>
      </c>
      <c r="D16" s="30">
        <v>108.60000000000001</v>
      </c>
      <c r="E16" s="30">
        <v>93.050000000000011</v>
      </c>
      <c r="F16" s="30">
        <v>76.55</v>
      </c>
      <c r="G16" s="30">
        <v>75.25</v>
      </c>
      <c r="H16" s="30">
        <v>65.25</v>
      </c>
      <c r="I16" s="30">
        <v>88.25</v>
      </c>
      <c r="J16" s="30"/>
      <c r="K16" s="30"/>
      <c r="L16" s="30">
        <v>38.900000000000006</v>
      </c>
      <c r="M16" s="30">
        <v>69.400000000000006</v>
      </c>
      <c r="N16" s="30">
        <v>104.65</v>
      </c>
      <c r="O16" s="30"/>
      <c r="P16" s="30">
        <v>3.75</v>
      </c>
      <c r="Q16" s="30">
        <v>3.2</v>
      </c>
      <c r="R16" s="30">
        <v>3</v>
      </c>
      <c r="S16" s="30">
        <v>3</v>
      </c>
      <c r="T16" s="30">
        <v>3.1</v>
      </c>
      <c r="U16" s="30">
        <v>3.1</v>
      </c>
      <c r="V16" s="30">
        <v>2.95</v>
      </c>
      <c r="W16" s="30">
        <v>3.1</v>
      </c>
      <c r="X16" s="30"/>
      <c r="Y16" s="30">
        <v>0.95000000000000007</v>
      </c>
      <c r="Z16" s="31">
        <v>0.97</v>
      </c>
      <c r="AA16" s="32"/>
    </row>
    <row r="17" spans="1:27" s="25" customFormat="1" ht="9.75" customHeight="1" x14ac:dyDescent="0.2">
      <c r="A17" s="28"/>
      <c r="B17" s="29">
        <f t="shared" si="0"/>
        <v>2014</v>
      </c>
      <c r="C17" s="30">
        <v>93</v>
      </c>
      <c r="D17" s="30">
        <v>99</v>
      </c>
      <c r="E17" s="30">
        <v>93.5</v>
      </c>
      <c r="F17" s="30">
        <v>80.400000000000006</v>
      </c>
      <c r="G17" s="30">
        <v>79.100000000000009</v>
      </c>
      <c r="H17" s="30">
        <v>71.2</v>
      </c>
      <c r="I17" s="30">
        <v>87.800000000000011</v>
      </c>
      <c r="J17" s="30"/>
      <c r="K17" s="30"/>
      <c r="L17" s="30">
        <v>45.050000000000004</v>
      </c>
      <c r="M17" s="30">
        <v>69.600000000000009</v>
      </c>
      <c r="N17" s="30">
        <v>102.4</v>
      </c>
      <c r="O17" s="30"/>
      <c r="P17" s="30">
        <v>4.3500000000000005</v>
      </c>
      <c r="Q17" s="30">
        <v>4.4000000000000004</v>
      </c>
      <c r="R17" s="30">
        <v>4.2</v>
      </c>
      <c r="S17" s="30">
        <v>4.2</v>
      </c>
      <c r="T17" s="30">
        <v>4.55</v>
      </c>
      <c r="U17" s="30">
        <v>4.4000000000000004</v>
      </c>
      <c r="V17" s="30">
        <v>4.05</v>
      </c>
      <c r="W17" s="30">
        <v>4.2</v>
      </c>
      <c r="X17" s="30"/>
      <c r="Y17" s="30">
        <v>1.9000000000000001</v>
      </c>
      <c r="Z17" s="31">
        <v>0.90500000000000003</v>
      </c>
      <c r="AA17" s="32"/>
    </row>
    <row r="18" spans="1:27" s="25" customFormat="1" ht="9.75" customHeight="1" x14ac:dyDescent="0.2">
      <c r="A18" s="28"/>
      <c r="B18" s="29">
        <f t="shared" si="0"/>
        <v>2015</v>
      </c>
      <c r="C18" s="30">
        <v>48.800000000000004</v>
      </c>
      <c r="D18" s="30">
        <v>52.35</v>
      </c>
      <c r="E18" s="30">
        <v>57.75</v>
      </c>
      <c r="F18" s="30">
        <v>46.1</v>
      </c>
      <c r="G18" s="30">
        <v>44.800000000000004</v>
      </c>
      <c r="H18" s="30">
        <v>39.550000000000004</v>
      </c>
      <c r="I18" s="30">
        <v>51.45</v>
      </c>
      <c r="J18" s="30"/>
      <c r="K18" s="30"/>
      <c r="L18" s="30">
        <v>6.6000000000000005</v>
      </c>
      <c r="M18" s="30">
        <v>36.5</v>
      </c>
      <c r="N18" s="30">
        <v>60.300000000000004</v>
      </c>
      <c r="O18" s="30"/>
      <c r="P18" s="30">
        <v>2.6</v>
      </c>
      <c r="Q18" s="30">
        <v>2.8000000000000003</v>
      </c>
      <c r="R18" s="30">
        <v>2.6</v>
      </c>
      <c r="S18" s="30">
        <v>2.6</v>
      </c>
      <c r="T18" s="30">
        <v>3</v>
      </c>
      <c r="U18" s="30">
        <v>2.7</v>
      </c>
      <c r="V18" s="30">
        <v>2</v>
      </c>
      <c r="W18" s="30">
        <v>2.1</v>
      </c>
      <c r="X18" s="30"/>
      <c r="Y18" s="30">
        <v>1.1000000000000001</v>
      </c>
      <c r="Z18" s="31">
        <v>0.78500000000000003</v>
      </c>
      <c r="AA18" s="32"/>
    </row>
    <row r="19" spans="1:27" s="25" customFormat="1" ht="9.75" customHeight="1" x14ac:dyDescent="0.2">
      <c r="A19" s="28"/>
      <c r="B19" s="29">
        <f t="shared" si="0"/>
        <v>2016</v>
      </c>
      <c r="C19" s="30">
        <v>43.300000000000004</v>
      </c>
      <c r="D19" s="30">
        <v>43.550000000000004</v>
      </c>
      <c r="E19" s="30">
        <v>53.900000000000006</v>
      </c>
      <c r="F19" s="30">
        <v>40.450000000000003</v>
      </c>
      <c r="G19" s="30">
        <v>39.150000000000006</v>
      </c>
      <c r="H19" s="30">
        <v>33.35</v>
      </c>
      <c r="I19" s="30">
        <v>49.1</v>
      </c>
      <c r="J19" s="30"/>
      <c r="K19" s="30"/>
      <c r="L19" s="30">
        <v>13.15</v>
      </c>
      <c r="M19" s="30">
        <v>34.35</v>
      </c>
      <c r="N19" s="30">
        <v>56.150000000000006</v>
      </c>
      <c r="O19" s="30"/>
      <c r="P19" s="30">
        <v>2.5</v>
      </c>
      <c r="Q19" s="30">
        <v>2.1</v>
      </c>
      <c r="R19" s="30">
        <v>1.9000000000000001</v>
      </c>
      <c r="S19" s="30">
        <v>1.9000000000000001</v>
      </c>
      <c r="T19" s="30">
        <v>2.3000000000000003</v>
      </c>
      <c r="U19" s="30">
        <v>2.2000000000000002</v>
      </c>
      <c r="V19" s="30">
        <v>1.55</v>
      </c>
      <c r="W19" s="30">
        <v>1.6500000000000001</v>
      </c>
      <c r="X19" s="30"/>
      <c r="Y19" s="30">
        <v>1.4500000000000002</v>
      </c>
      <c r="Z19" s="31">
        <v>0.755</v>
      </c>
      <c r="AA19" s="32"/>
    </row>
    <row r="20" spans="1:27" s="25" customFormat="1" ht="9.75" customHeight="1" x14ac:dyDescent="0.2">
      <c r="A20" s="28"/>
      <c r="B20" s="29">
        <f t="shared" si="0"/>
        <v>2017</v>
      </c>
      <c r="C20" s="30">
        <v>50.900000000000006</v>
      </c>
      <c r="D20" s="30">
        <v>54.25</v>
      </c>
      <c r="E20" s="30">
        <v>62.85</v>
      </c>
      <c r="F20" s="30">
        <v>52</v>
      </c>
      <c r="G20" s="30">
        <v>50.7</v>
      </c>
      <c r="H20" s="30">
        <v>45.2</v>
      </c>
      <c r="I20" s="30">
        <v>59.85</v>
      </c>
      <c r="J20" s="30"/>
      <c r="K20" s="30"/>
      <c r="L20" s="30">
        <v>28.900000000000002</v>
      </c>
      <c r="M20" s="30">
        <v>44.6</v>
      </c>
      <c r="N20" s="30">
        <v>66.850000000000009</v>
      </c>
      <c r="O20" s="30"/>
      <c r="P20" s="30">
        <v>3</v>
      </c>
      <c r="Q20" s="30">
        <v>2.4000000000000004</v>
      </c>
      <c r="R20" s="30">
        <v>2.2000000000000002</v>
      </c>
      <c r="S20" s="30">
        <v>2.2000000000000002</v>
      </c>
      <c r="T20" s="30">
        <v>2.85</v>
      </c>
      <c r="U20" s="30">
        <v>2.4000000000000004</v>
      </c>
      <c r="V20" s="30">
        <v>1.8</v>
      </c>
      <c r="W20" s="30">
        <v>1.9500000000000002</v>
      </c>
      <c r="X20" s="30"/>
      <c r="Y20" s="30">
        <v>1.6</v>
      </c>
      <c r="Z20" s="31">
        <v>0.77</v>
      </c>
      <c r="AA20" s="32"/>
    </row>
    <row r="21" spans="1:27" s="25" customFormat="1" ht="9.75" customHeight="1" x14ac:dyDescent="0.2">
      <c r="A21" s="28"/>
      <c r="B21" s="29">
        <f t="shared" si="0"/>
        <v>2018</v>
      </c>
      <c r="C21" s="30">
        <v>64.95</v>
      </c>
      <c r="D21" s="30">
        <v>71.05</v>
      </c>
      <c r="E21" s="30">
        <v>69.650000000000006</v>
      </c>
      <c r="F21" s="30">
        <v>51.25</v>
      </c>
      <c r="G21" s="30">
        <v>49.95</v>
      </c>
      <c r="H21" s="30">
        <v>40</v>
      </c>
      <c r="I21" s="30">
        <v>70.2</v>
      </c>
      <c r="J21" s="30"/>
      <c r="K21" s="30"/>
      <c r="L21" s="30">
        <v>27.55</v>
      </c>
      <c r="M21" s="30">
        <v>32.800000000000004</v>
      </c>
      <c r="N21" s="30">
        <v>79.2</v>
      </c>
      <c r="O21" s="30"/>
      <c r="P21" s="30">
        <v>3.0500000000000003</v>
      </c>
      <c r="Q21" s="30">
        <v>1.55</v>
      </c>
      <c r="R21" s="30">
        <v>1.35</v>
      </c>
      <c r="S21" s="30">
        <v>1.35</v>
      </c>
      <c r="T21" s="30">
        <v>3</v>
      </c>
      <c r="U21" s="30">
        <v>1.6</v>
      </c>
      <c r="V21" s="30">
        <v>1.2000000000000002</v>
      </c>
      <c r="W21" s="30">
        <v>1.4000000000000001</v>
      </c>
      <c r="X21" s="30"/>
      <c r="Y21" s="30">
        <v>2.25</v>
      </c>
      <c r="Z21" s="31">
        <v>0.77</v>
      </c>
      <c r="AA21" s="32"/>
    </row>
    <row r="22" spans="1:27" s="25" customFormat="1" ht="9.75" customHeight="1" x14ac:dyDescent="0.2">
      <c r="A22" s="28"/>
      <c r="B22" s="29">
        <f t="shared" si="0"/>
        <v>2019</v>
      </c>
      <c r="C22" s="30">
        <v>57</v>
      </c>
      <c r="D22" s="30">
        <v>64.350000000000009</v>
      </c>
      <c r="E22" s="30">
        <v>69</v>
      </c>
      <c r="F22" s="30">
        <v>60</v>
      </c>
      <c r="G22" s="30">
        <v>58.7</v>
      </c>
      <c r="H22" s="30">
        <v>54.800000000000004</v>
      </c>
      <c r="I22" s="30">
        <v>68</v>
      </c>
      <c r="J22" s="30"/>
      <c r="K22" s="30"/>
      <c r="L22" s="30">
        <v>17.400000000000002</v>
      </c>
      <c r="M22" s="30">
        <v>23.55</v>
      </c>
      <c r="N22" s="30">
        <v>70.3</v>
      </c>
      <c r="O22" s="30"/>
      <c r="P22" s="30">
        <v>2.5500000000000003</v>
      </c>
      <c r="Q22" s="30">
        <v>1.6</v>
      </c>
      <c r="R22" s="30">
        <v>1.4000000000000001</v>
      </c>
      <c r="S22" s="30">
        <v>1.4000000000000001</v>
      </c>
      <c r="T22" s="30">
        <v>2.75</v>
      </c>
      <c r="U22" s="30">
        <v>1.75</v>
      </c>
      <c r="V22" s="30">
        <v>1</v>
      </c>
      <c r="W22" s="30">
        <v>1.1500000000000001</v>
      </c>
      <c r="X22" s="30"/>
      <c r="Y22" s="30">
        <v>2</v>
      </c>
      <c r="Z22" s="31">
        <v>0.755</v>
      </c>
      <c r="AA22" s="32"/>
    </row>
    <row r="23" spans="1:27" s="25" customFormat="1" ht="9.75" customHeight="1" x14ac:dyDescent="0.2">
      <c r="A23" s="28"/>
      <c r="B23" s="29">
        <f>LEFT(B24,4)-1</f>
        <v>2020</v>
      </c>
      <c r="C23" s="30">
        <v>39.25</v>
      </c>
      <c r="D23" s="30">
        <v>41.75</v>
      </c>
      <c r="E23" s="30">
        <v>45</v>
      </c>
      <c r="F23" s="30">
        <v>36.5</v>
      </c>
      <c r="G23" s="30">
        <v>35.4</v>
      </c>
      <c r="H23" s="30">
        <v>30.700000000000003</v>
      </c>
      <c r="I23" s="30">
        <v>43.75</v>
      </c>
      <c r="J23" s="30"/>
      <c r="K23" s="30"/>
      <c r="L23" s="30">
        <v>16.400000000000002</v>
      </c>
      <c r="M23" s="30">
        <v>22.150000000000002</v>
      </c>
      <c r="N23" s="30">
        <v>49.150000000000006</v>
      </c>
      <c r="O23" s="30"/>
      <c r="P23" s="30">
        <v>2.0500000000000003</v>
      </c>
      <c r="Q23" s="30">
        <v>2.25</v>
      </c>
      <c r="R23" s="30">
        <v>2.0500000000000003</v>
      </c>
      <c r="S23" s="30">
        <v>2.0500000000000003</v>
      </c>
      <c r="T23" s="30">
        <v>2.3000000000000003</v>
      </c>
      <c r="U23" s="30">
        <v>2.4500000000000002</v>
      </c>
      <c r="V23" s="30">
        <v>2.0500000000000003</v>
      </c>
      <c r="W23" s="30">
        <v>2.2000000000000002</v>
      </c>
      <c r="X23" s="30"/>
      <c r="Y23" s="30">
        <v>-0.1</v>
      </c>
      <c r="Z23" s="31">
        <v>0.745</v>
      </c>
      <c r="AA23" s="32"/>
    </row>
    <row r="24" spans="1:27" s="25" customFormat="1" ht="9.75" customHeight="1" x14ac:dyDescent="0.2">
      <c r="A24" s="28"/>
      <c r="B24" s="29" t="str">
        <f>IF(LEN(B26)=4,LEFT(B26,4)-1,LEFT(B26,4)&amp;" ("&amp;12-MID(B26,7,1)&amp;" mos)")</f>
        <v>2021 (3 mos)</v>
      </c>
      <c r="C24" s="30">
        <v>57.75</v>
      </c>
      <c r="D24" s="30">
        <v>60.75</v>
      </c>
      <c r="E24" s="30">
        <v>66.650000000000006</v>
      </c>
      <c r="F24" s="30">
        <v>58</v>
      </c>
      <c r="G24" s="30">
        <v>57.400000000000006</v>
      </c>
      <c r="H24" s="30">
        <v>52.050000000000004</v>
      </c>
      <c r="I24" s="30">
        <v>65.350000000000009</v>
      </c>
      <c r="J24" s="30"/>
      <c r="K24" s="30"/>
      <c r="L24" s="30">
        <v>31.25</v>
      </c>
      <c r="M24" s="30">
        <v>28</v>
      </c>
      <c r="N24" s="30">
        <v>73.2</v>
      </c>
      <c r="O24" s="30"/>
      <c r="P24" s="30">
        <v>3.5500000000000003</v>
      </c>
      <c r="Q24" s="30">
        <v>2.95</v>
      </c>
      <c r="R24" s="30">
        <v>2.75</v>
      </c>
      <c r="S24" s="30">
        <v>2.75</v>
      </c>
      <c r="T24" s="30">
        <v>3</v>
      </c>
      <c r="U24" s="30">
        <v>3.35</v>
      </c>
      <c r="V24" s="30">
        <v>2.6500000000000004</v>
      </c>
      <c r="W24" s="30">
        <v>2.8000000000000003</v>
      </c>
      <c r="X24" s="30"/>
      <c r="Y24" s="30">
        <v>2</v>
      </c>
      <c r="Z24" s="31">
        <v>0.79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 t="s">
        <v>80</v>
      </c>
      <c r="C26" s="33">
        <v>60</v>
      </c>
      <c r="D26" s="33">
        <v>62.5</v>
      </c>
      <c r="E26" s="33">
        <v>70.25316455696202</v>
      </c>
      <c r="F26" s="33">
        <v>60.417721518987335</v>
      </c>
      <c r="G26" s="33">
        <v>59.715189873417714</v>
      </c>
      <c r="H26" s="33">
        <v>52.689873417721522</v>
      </c>
      <c r="I26" s="33">
        <v>68.145569620253156</v>
      </c>
      <c r="J26" s="33"/>
      <c r="K26" s="33">
        <v>10.199999999999999</v>
      </c>
      <c r="L26" s="33">
        <v>26.344936708860761</v>
      </c>
      <c r="M26" s="33">
        <v>28.101265822784807</v>
      </c>
      <c r="N26" s="33">
        <v>75.25316455696202</v>
      </c>
      <c r="O26" s="33"/>
      <c r="P26" s="33">
        <v>2.75</v>
      </c>
      <c r="Q26" s="33">
        <v>2.75</v>
      </c>
      <c r="R26" s="33">
        <v>2.5499999999999998</v>
      </c>
      <c r="S26" s="33">
        <v>2.5499999999999998</v>
      </c>
      <c r="T26" s="33">
        <v>2.9</v>
      </c>
      <c r="U26" s="33">
        <v>2.65</v>
      </c>
      <c r="V26" s="33">
        <v>2.5</v>
      </c>
      <c r="W26" s="33">
        <v>2.65</v>
      </c>
      <c r="X26" s="33"/>
      <c r="Y26" s="36">
        <v>0</v>
      </c>
      <c r="Z26" s="37">
        <v>0.79</v>
      </c>
      <c r="AA26" s="32"/>
    </row>
    <row r="27" spans="1:27" s="25" customFormat="1" ht="9.75" customHeight="1" x14ac:dyDescent="0.2">
      <c r="A27" s="28"/>
      <c r="B27" s="29">
        <f>LEFT(B26,4)+1</f>
        <v>2022</v>
      </c>
      <c r="C27" s="33">
        <v>58.65</v>
      </c>
      <c r="D27" s="33">
        <v>61.199999999999996</v>
      </c>
      <c r="E27" s="33">
        <v>68.430379746835442</v>
      </c>
      <c r="F27" s="33">
        <v>57.139367088607599</v>
      </c>
      <c r="G27" s="33">
        <v>56.45506329113924</v>
      </c>
      <c r="H27" s="33">
        <v>49.612025316455693</v>
      </c>
      <c r="I27" s="33">
        <v>65.008860759493672</v>
      </c>
      <c r="J27" s="33"/>
      <c r="K27" s="33">
        <v>9.7919999999999998</v>
      </c>
      <c r="L27" s="33">
        <v>25.661392405063289</v>
      </c>
      <c r="M27" s="33">
        <v>30.793670886075947</v>
      </c>
      <c r="N27" s="33">
        <v>72.51037974683544</v>
      </c>
      <c r="O27" s="33"/>
      <c r="P27" s="33">
        <v>2.8050000000000002</v>
      </c>
      <c r="Q27" s="33">
        <v>2.6520000000000001</v>
      </c>
      <c r="R27" s="33">
        <v>2.448</v>
      </c>
      <c r="S27" s="33">
        <v>2.448</v>
      </c>
      <c r="T27" s="33">
        <v>2.8050000000000002</v>
      </c>
      <c r="U27" s="33">
        <v>2.5499999999999998</v>
      </c>
      <c r="V27" s="33">
        <v>2.3969999999999998</v>
      </c>
      <c r="W27" s="33">
        <v>2.5499999999999998</v>
      </c>
      <c r="X27" s="33"/>
      <c r="Y27" s="36">
        <v>2</v>
      </c>
      <c r="Z27" s="37">
        <v>0.79</v>
      </c>
      <c r="AA27" s="32"/>
    </row>
    <row r="28" spans="1:27" s="25" customFormat="1" ht="9.75" customHeight="1" x14ac:dyDescent="0.2">
      <c r="A28" s="28"/>
      <c r="B28" s="29">
        <f t="shared" ref="B28:B40" si="1">LEFT(B27,4)+1</f>
        <v>2023</v>
      </c>
      <c r="C28" s="33">
        <v>56.181600000000003</v>
      </c>
      <c r="D28" s="33">
        <v>58.782600000000002</v>
      </c>
      <c r="E28" s="33">
        <v>65.189620253164549</v>
      </c>
      <c r="F28" s="33">
        <v>52.803592405063284</v>
      </c>
      <c r="G28" s="33">
        <v>51.499799999999993</v>
      </c>
      <c r="H28" s="33">
        <v>45.632734177215191</v>
      </c>
      <c r="I28" s="33">
        <v>61.930139240506321</v>
      </c>
      <c r="J28" s="33"/>
      <c r="K28" s="33">
        <v>9.3636000000000017</v>
      </c>
      <c r="L28" s="33">
        <v>24.446107594936706</v>
      </c>
      <c r="M28" s="33">
        <v>37.484031645569615</v>
      </c>
      <c r="N28" s="33">
        <v>69.351220253164541</v>
      </c>
      <c r="O28" s="33"/>
      <c r="P28" s="33">
        <v>2.8611</v>
      </c>
      <c r="Q28" s="33">
        <v>2.5489800000000002</v>
      </c>
      <c r="R28" s="33">
        <v>2.3409000000000004</v>
      </c>
      <c r="S28" s="33">
        <v>2.3409000000000004</v>
      </c>
      <c r="T28" s="33">
        <v>2.7050400000000003</v>
      </c>
      <c r="U28" s="33">
        <v>2.4449400000000003</v>
      </c>
      <c r="V28" s="33">
        <v>2.2888800000000002</v>
      </c>
      <c r="W28" s="33">
        <v>2.4449400000000003</v>
      </c>
      <c r="X28" s="33"/>
      <c r="Y28" s="36">
        <v>2</v>
      </c>
      <c r="Z28" s="37">
        <v>0.79</v>
      </c>
      <c r="AA28" s="32"/>
    </row>
    <row r="29" spans="1:27" s="25" customFormat="1" ht="9.75" customHeight="1" x14ac:dyDescent="0.2">
      <c r="A29" s="28"/>
      <c r="B29" s="29">
        <f t="shared" si="1"/>
        <v>2024</v>
      </c>
      <c r="C29" s="33">
        <v>57.305231999999997</v>
      </c>
      <c r="D29" s="33">
        <v>59.958251999999995</v>
      </c>
      <c r="E29" s="33">
        <v>66.49341265822784</v>
      </c>
      <c r="F29" s="33">
        <v>53.859664253164546</v>
      </c>
      <c r="G29" s="33">
        <v>52.529795999999997</v>
      </c>
      <c r="H29" s="33">
        <v>46.545388860759488</v>
      </c>
      <c r="I29" s="33">
        <v>63.168742025316448</v>
      </c>
      <c r="J29" s="33"/>
      <c r="K29" s="33">
        <v>9.550872</v>
      </c>
      <c r="L29" s="33">
        <v>24.93502974683544</v>
      </c>
      <c r="M29" s="33">
        <v>38.233712278481008</v>
      </c>
      <c r="N29" s="33">
        <v>70.738244658227842</v>
      </c>
      <c r="O29" s="33"/>
      <c r="P29" s="33">
        <v>2.9183219999999999</v>
      </c>
      <c r="Q29" s="33">
        <v>2.5999596</v>
      </c>
      <c r="R29" s="33">
        <v>2.387718</v>
      </c>
      <c r="S29" s="33">
        <v>2.387718</v>
      </c>
      <c r="T29" s="33">
        <v>2.7591407999999999</v>
      </c>
      <c r="U29" s="33">
        <v>2.4938387999999998</v>
      </c>
      <c r="V29" s="33">
        <v>2.3346575999999999</v>
      </c>
      <c r="W29" s="33">
        <v>2.4938387999999998</v>
      </c>
      <c r="X29" s="33"/>
      <c r="Y29" s="36">
        <v>2</v>
      </c>
      <c r="Z29" s="37">
        <v>0.79</v>
      </c>
      <c r="AA29" s="32"/>
    </row>
    <row r="30" spans="1:27" s="25" customFormat="1" ht="9.75" customHeight="1" x14ac:dyDescent="0.2">
      <c r="A30" s="28"/>
      <c r="B30" s="29">
        <f t="shared" si="1"/>
        <v>2025</v>
      </c>
      <c r="C30" s="33">
        <v>58.451336640000001</v>
      </c>
      <c r="D30" s="33">
        <v>61.157417039999999</v>
      </c>
      <c r="E30" s="33">
        <v>67.823280911392402</v>
      </c>
      <c r="F30" s="33">
        <v>54.936857538227841</v>
      </c>
      <c r="G30" s="33">
        <v>53.580391920000004</v>
      </c>
      <c r="H30" s="33">
        <v>47.476296637974684</v>
      </c>
      <c r="I30" s="33">
        <v>64.432116865822778</v>
      </c>
      <c r="J30" s="33"/>
      <c r="K30" s="33">
        <v>9.7418894400000013</v>
      </c>
      <c r="L30" s="33">
        <v>25.433730341772151</v>
      </c>
      <c r="M30" s="33">
        <v>38.99838652405063</v>
      </c>
      <c r="N30" s="33">
        <v>72.153009551392401</v>
      </c>
      <c r="O30" s="33"/>
      <c r="P30" s="33">
        <v>2.9766884399999998</v>
      </c>
      <c r="Q30" s="33">
        <v>2.6519587920000003</v>
      </c>
      <c r="R30" s="33">
        <v>2.4354723600000003</v>
      </c>
      <c r="S30" s="33">
        <v>2.4354723600000003</v>
      </c>
      <c r="T30" s="33">
        <v>2.8143236160000002</v>
      </c>
      <c r="U30" s="33">
        <v>2.5437155760000003</v>
      </c>
      <c r="V30" s="33">
        <v>2.3813507520000003</v>
      </c>
      <c r="W30" s="33">
        <v>2.5437155760000003</v>
      </c>
      <c r="X30" s="33"/>
      <c r="Y30" s="36">
        <v>2</v>
      </c>
      <c r="Z30" s="37">
        <v>0.79</v>
      </c>
      <c r="AA30" s="32"/>
    </row>
    <row r="31" spans="1:27" s="25" customFormat="1" ht="9.75" customHeight="1" x14ac:dyDescent="0.2">
      <c r="A31" s="28"/>
      <c r="B31" s="29">
        <f t="shared" si="1"/>
        <v>2026</v>
      </c>
      <c r="C31" s="33">
        <v>59.6203633728</v>
      </c>
      <c r="D31" s="33">
        <v>62.3805653808</v>
      </c>
      <c r="E31" s="33">
        <v>69.179746529620246</v>
      </c>
      <c r="F31" s="33">
        <v>56.035594688992397</v>
      </c>
      <c r="G31" s="33">
        <v>54.651999758399995</v>
      </c>
      <c r="H31" s="33">
        <v>48.425822570734169</v>
      </c>
      <c r="I31" s="33">
        <v>65.720759203139238</v>
      </c>
      <c r="J31" s="33"/>
      <c r="K31" s="33">
        <v>9.9367272288000006</v>
      </c>
      <c r="L31" s="33">
        <v>25.942404948607592</v>
      </c>
      <c r="M31" s="33">
        <v>39.778354254531642</v>
      </c>
      <c r="N31" s="33">
        <v>73.596069742420241</v>
      </c>
      <c r="O31" s="33"/>
      <c r="P31" s="33">
        <v>3.0362222087999999</v>
      </c>
      <c r="Q31" s="33">
        <v>2.7049979678400002</v>
      </c>
      <c r="R31" s="33">
        <v>2.4841818072000001</v>
      </c>
      <c r="S31" s="33">
        <v>2.4841818072000001</v>
      </c>
      <c r="T31" s="33">
        <v>2.8706100883200003</v>
      </c>
      <c r="U31" s="33">
        <v>2.5945898875200002</v>
      </c>
      <c r="V31" s="33">
        <v>2.4289777670400001</v>
      </c>
      <c r="W31" s="33">
        <v>2.5945898875200002</v>
      </c>
      <c r="X31" s="33"/>
      <c r="Y31" s="36">
        <v>2</v>
      </c>
      <c r="Z31" s="37">
        <v>0.79</v>
      </c>
      <c r="AA31" s="32"/>
    </row>
    <row r="32" spans="1:27" s="25" customFormat="1" ht="9.75" customHeight="1" x14ac:dyDescent="0.2">
      <c r="A32" s="28"/>
      <c r="B32" s="29">
        <f t="shared" si="1"/>
        <v>2027</v>
      </c>
      <c r="C32" s="33">
        <v>60.812770640256005</v>
      </c>
      <c r="D32" s="33">
        <v>63.628176688416005</v>
      </c>
      <c r="E32" s="33">
        <v>70.563341460212669</v>
      </c>
      <c r="F32" s="33">
        <v>57.15630658277226</v>
      </c>
      <c r="G32" s="33">
        <v>55.745039753568008</v>
      </c>
      <c r="H32" s="33">
        <v>49.39433902214887</v>
      </c>
      <c r="I32" s="33">
        <v>67.035174387202034</v>
      </c>
      <c r="J32" s="33"/>
      <c r="K32" s="33">
        <v>10.135461773376001</v>
      </c>
      <c r="L32" s="33">
        <v>26.461253047579753</v>
      </c>
      <c r="M32" s="33">
        <v>40.573921339622281</v>
      </c>
      <c r="N32" s="33">
        <v>75.067991137268663</v>
      </c>
      <c r="O32" s="33"/>
      <c r="P32" s="33">
        <v>3.0969466529760004</v>
      </c>
      <c r="Q32" s="33">
        <v>2.7590979271968004</v>
      </c>
      <c r="R32" s="33">
        <v>2.5338654433440002</v>
      </c>
      <c r="S32" s="33">
        <v>2.5338654433440002</v>
      </c>
      <c r="T32" s="33">
        <v>2.9280222900864006</v>
      </c>
      <c r="U32" s="33">
        <v>2.6464816852704001</v>
      </c>
      <c r="V32" s="33">
        <v>2.4775573223808003</v>
      </c>
      <c r="W32" s="33">
        <v>2.6464816852704001</v>
      </c>
      <c r="X32" s="33"/>
      <c r="Y32" s="36">
        <v>2</v>
      </c>
      <c r="Z32" s="37">
        <v>0.79</v>
      </c>
      <c r="AA32" s="32"/>
    </row>
    <row r="33" spans="1:27" s="25" customFormat="1" ht="9.75" customHeight="1" x14ac:dyDescent="0.2">
      <c r="A33" s="28"/>
      <c r="B33" s="29">
        <f t="shared" si="1"/>
        <v>2028</v>
      </c>
      <c r="C33" s="33">
        <v>62.029026053061123</v>
      </c>
      <c r="D33" s="33">
        <v>64.900740222184325</v>
      </c>
      <c r="E33" s="33">
        <v>71.974608289416921</v>
      </c>
      <c r="F33" s="33">
        <v>58.299432714427702</v>
      </c>
      <c r="G33" s="33">
        <v>56.859940548639372</v>
      </c>
      <c r="H33" s="33">
        <v>50.382225802591847</v>
      </c>
      <c r="I33" s="33">
        <v>68.37587787494607</v>
      </c>
      <c r="J33" s="33"/>
      <c r="K33" s="33">
        <v>10.338171008843521</v>
      </c>
      <c r="L33" s="33">
        <v>26.990478108531349</v>
      </c>
      <c r="M33" s="33">
        <v>41.385399766414729</v>
      </c>
      <c r="N33" s="33">
        <v>76.569350960014035</v>
      </c>
      <c r="O33" s="33"/>
      <c r="P33" s="33">
        <v>3.1588855860355203</v>
      </c>
      <c r="Q33" s="33">
        <v>2.8142798857407363</v>
      </c>
      <c r="R33" s="33">
        <v>2.5845427522108801</v>
      </c>
      <c r="S33" s="33">
        <v>2.5845427522108801</v>
      </c>
      <c r="T33" s="33">
        <v>2.9865827358881285</v>
      </c>
      <c r="U33" s="33">
        <v>2.699411318975808</v>
      </c>
      <c r="V33" s="33">
        <v>2.5271084688284162</v>
      </c>
      <c r="W33" s="33">
        <v>2.699411318975808</v>
      </c>
      <c r="X33" s="33"/>
      <c r="Y33" s="36">
        <v>2</v>
      </c>
      <c r="Z33" s="37">
        <v>0.79</v>
      </c>
      <c r="AA33" s="32"/>
    </row>
    <row r="34" spans="1:27" s="25" customFormat="1" ht="9.75" customHeight="1" x14ac:dyDescent="0.2">
      <c r="A34" s="28"/>
      <c r="B34" s="29">
        <f t="shared" si="1"/>
        <v>2029</v>
      </c>
      <c r="C34" s="33">
        <v>63.269606574122349</v>
      </c>
      <c r="D34" s="33">
        <v>66.198755026628021</v>
      </c>
      <c r="E34" s="33">
        <v>73.414100455205258</v>
      </c>
      <c r="F34" s="33">
        <v>59.465421368716264</v>
      </c>
      <c r="G34" s="33">
        <v>57.997139359612156</v>
      </c>
      <c r="H34" s="33">
        <v>51.38987031864368</v>
      </c>
      <c r="I34" s="33">
        <v>69.743395432444999</v>
      </c>
      <c r="J34" s="33"/>
      <c r="K34" s="33">
        <v>10.544934429020392</v>
      </c>
      <c r="L34" s="33">
        <v>27.530287670701973</v>
      </c>
      <c r="M34" s="33">
        <v>42.213107761743025</v>
      </c>
      <c r="N34" s="33">
        <v>78.100737979214315</v>
      </c>
      <c r="O34" s="33"/>
      <c r="P34" s="33">
        <v>3.2220632977562307</v>
      </c>
      <c r="Q34" s="33">
        <v>2.8705654834555512</v>
      </c>
      <c r="R34" s="33">
        <v>2.636233607255098</v>
      </c>
      <c r="S34" s="33">
        <v>2.636233607255098</v>
      </c>
      <c r="T34" s="33">
        <v>3.0463143906058909</v>
      </c>
      <c r="U34" s="33">
        <v>2.7533995453553244</v>
      </c>
      <c r="V34" s="33">
        <v>2.5776506382049846</v>
      </c>
      <c r="W34" s="33">
        <v>2.7533995453553244</v>
      </c>
      <c r="X34" s="33"/>
      <c r="Y34" s="36">
        <v>2</v>
      </c>
      <c r="Z34" s="37">
        <v>0.79</v>
      </c>
      <c r="AA34" s="32"/>
    </row>
    <row r="35" spans="1:27" s="25" customFormat="1" ht="9.75" customHeight="1" x14ac:dyDescent="0.2">
      <c r="A35" s="28"/>
      <c r="B35" s="29">
        <f t="shared" si="1"/>
        <v>2030</v>
      </c>
      <c r="C35" s="33">
        <v>64.534998705604792</v>
      </c>
      <c r="D35" s="33">
        <v>67.522730127160571</v>
      </c>
      <c r="E35" s="33">
        <v>74.882382464309359</v>
      </c>
      <c r="F35" s="33">
        <v>60.654729796090578</v>
      </c>
      <c r="G35" s="33">
        <v>59.157082146804399</v>
      </c>
      <c r="H35" s="33">
        <v>52.417667725016557</v>
      </c>
      <c r="I35" s="33">
        <v>71.138263341093889</v>
      </c>
      <c r="J35" s="33"/>
      <c r="K35" s="33">
        <v>10.755833117600801</v>
      </c>
      <c r="L35" s="33">
        <v>28.080893424116013</v>
      </c>
      <c r="M35" s="33">
        <v>43.057369916977876</v>
      </c>
      <c r="N35" s="33">
        <v>79.662752738798602</v>
      </c>
      <c r="O35" s="33"/>
      <c r="P35" s="33">
        <v>3.2865045637113552</v>
      </c>
      <c r="Q35" s="33">
        <v>2.9279767931246625</v>
      </c>
      <c r="R35" s="33">
        <v>2.6889582794002003</v>
      </c>
      <c r="S35" s="33">
        <v>2.6889582794002003</v>
      </c>
      <c r="T35" s="33">
        <v>3.1072406784180093</v>
      </c>
      <c r="U35" s="33">
        <v>2.8084675362624312</v>
      </c>
      <c r="V35" s="33">
        <v>2.6292036509690848</v>
      </c>
      <c r="W35" s="33">
        <v>2.8084675362624316</v>
      </c>
      <c r="X35" s="33"/>
      <c r="Y35" s="36">
        <v>2</v>
      </c>
      <c r="Z35" s="37">
        <v>0.79</v>
      </c>
      <c r="AA35" s="32"/>
    </row>
    <row r="36" spans="1:27" s="25" customFormat="1" ht="9.75" customHeight="1" x14ac:dyDescent="0.2">
      <c r="A36" s="28"/>
      <c r="B36" s="29">
        <f t="shared" si="1"/>
        <v>2031</v>
      </c>
      <c r="C36" s="33">
        <v>65.825698679716893</v>
      </c>
      <c r="D36" s="33">
        <v>68.87318472970378</v>
      </c>
      <c r="E36" s="33">
        <v>76.380030113595552</v>
      </c>
      <c r="F36" s="33">
        <v>61.867824392012402</v>
      </c>
      <c r="G36" s="33">
        <v>60.340223789740485</v>
      </c>
      <c r="H36" s="33">
        <v>53.466021079516885</v>
      </c>
      <c r="I36" s="33">
        <v>72.561028607915773</v>
      </c>
      <c r="J36" s="33"/>
      <c r="K36" s="33">
        <v>10.970949779952818</v>
      </c>
      <c r="L36" s="33">
        <v>28.642511292598332</v>
      </c>
      <c r="M36" s="33">
        <v>43.918517315317438</v>
      </c>
      <c r="N36" s="33">
        <v>81.256007793574582</v>
      </c>
      <c r="O36" s="33"/>
      <c r="P36" s="33">
        <v>3.3522346549855828</v>
      </c>
      <c r="Q36" s="33">
        <v>2.9865363289871558</v>
      </c>
      <c r="R36" s="33">
        <v>2.7427374449882045</v>
      </c>
      <c r="S36" s="33">
        <v>2.7427374449882045</v>
      </c>
      <c r="T36" s="33">
        <v>3.1693854919863695</v>
      </c>
      <c r="U36" s="33">
        <v>2.8646368869876802</v>
      </c>
      <c r="V36" s="33">
        <v>2.6817877239884664</v>
      </c>
      <c r="W36" s="33">
        <v>2.8646368869876802</v>
      </c>
      <c r="X36" s="33"/>
      <c r="Y36" s="36">
        <v>2</v>
      </c>
      <c r="Z36" s="37">
        <v>0.79</v>
      </c>
      <c r="AA36" s="32"/>
    </row>
    <row r="37" spans="1:27" s="25" customFormat="1" ht="9.75" customHeight="1" x14ac:dyDescent="0.2">
      <c r="A37" s="28"/>
      <c r="B37" s="29">
        <f t="shared" si="1"/>
        <v>2032</v>
      </c>
      <c r="C37" s="33">
        <v>67.142212653311233</v>
      </c>
      <c r="D37" s="33">
        <v>70.250648424297864</v>
      </c>
      <c r="E37" s="33">
        <v>77.907630715867455</v>
      </c>
      <c r="F37" s="33">
        <v>63.105180879852639</v>
      </c>
      <c r="G37" s="33">
        <v>61.547028265535289</v>
      </c>
      <c r="H37" s="33">
        <v>54.535341501107226</v>
      </c>
      <c r="I37" s="33">
        <v>74.012249180074093</v>
      </c>
      <c r="J37" s="33"/>
      <c r="K37" s="33">
        <v>11.190368775551875</v>
      </c>
      <c r="L37" s="33">
        <v>29.215361518450294</v>
      </c>
      <c r="M37" s="33">
        <v>44.796887661623785</v>
      </c>
      <c r="N37" s="33">
        <v>82.881127949446068</v>
      </c>
      <c r="O37" s="33"/>
      <c r="P37" s="33">
        <v>3.4192793480852943</v>
      </c>
      <c r="Q37" s="33">
        <v>3.0462670555668989</v>
      </c>
      <c r="R37" s="33">
        <v>2.7975921938879686</v>
      </c>
      <c r="S37" s="33">
        <v>2.7975921938879686</v>
      </c>
      <c r="T37" s="33">
        <v>3.2327732018260966</v>
      </c>
      <c r="U37" s="33">
        <v>2.9219296247274338</v>
      </c>
      <c r="V37" s="33">
        <v>2.7354234784682361</v>
      </c>
      <c r="W37" s="33">
        <v>2.9219296247274338</v>
      </c>
      <c r="X37" s="33"/>
      <c r="Y37" s="36">
        <v>2</v>
      </c>
      <c r="Z37" s="37">
        <v>0.79</v>
      </c>
      <c r="AA37" s="32"/>
    </row>
    <row r="38" spans="1:27" s="25" customFormat="1" ht="9.75" customHeight="1" x14ac:dyDescent="0.2">
      <c r="A38" s="28"/>
      <c r="B38" s="29">
        <f t="shared" si="1"/>
        <v>2033</v>
      </c>
      <c r="C38" s="33">
        <v>68.485056906377451</v>
      </c>
      <c r="D38" s="33">
        <v>71.655661392783813</v>
      </c>
      <c r="E38" s="33">
        <v>79.465783330184806</v>
      </c>
      <c r="F38" s="33">
        <v>64.367284497449688</v>
      </c>
      <c r="G38" s="33">
        <v>62.777968830845992</v>
      </c>
      <c r="H38" s="33">
        <v>55.626048331129368</v>
      </c>
      <c r="I38" s="33">
        <v>75.492494163675559</v>
      </c>
      <c r="J38" s="33"/>
      <c r="K38" s="33">
        <v>11.414176151062911</v>
      </c>
      <c r="L38" s="33">
        <v>29.799668748819304</v>
      </c>
      <c r="M38" s="33">
        <v>45.692825414856259</v>
      </c>
      <c r="N38" s="33">
        <v>84.538750508434987</v>
      </c>
      <c r="O38" s="33"/>
      <c r="P38" s="33">
        <v>3.4876649350469999</v>
      </c>
      <c r="Q38" s="33">
        <v>3.1071923966782369</v>
      </c>
      <c r="R38" s="33">
        <v>2.8535440377657277</v>
      </c>
      <c r="S38" s="33">
        <v>2.8535440377657277</v>
      </c>
      <c r="T38" s="33">
        <v>3.2974286658626188</v>
      </c>
      <c r="U38" s="33">
        <v>2.9803682172219821</v>
      </c>
      <c r="V38" s="33">
        <v>2.7901319480376006</v>
      </c>
      <c r="W38" s="33">
        <v>2.9803682172219825</v>
      </c>
      <c r="X38" s="33"/>
      <c r="Y38" s="36">
        <v>2</v>
      </c>
      <c r="Z38" s="37">
        <v>0.79</v>
      </c>
      <c r="AA38" s="32"/>
    </row>
    <row r="39" spans="1:27" s="25" customFormat="1" ht="9.75" customHeight="1" x14ac:dyDescent="0.2">
      <c r="A39" s="28"/>
      <c r="B39" s="29">
        <f t="shared" si="1"/>
        <v>2034</v>
      </c>
      <c r="C39" s="33">
        <v>69.854758044505004</v>
      </c>
      <c r="D39" s="33">
        <v>73.088774620639498</v>
      </c>
      <c r="E39" s="33">
        <v>81.055098996788502</v>
      </c>
      <c r="F39" s="33">
        <v>65.654630187398695</v>
      </c>
      <c r="G39" s="33">
        <v>64.033528207462908</v>
      </c>
      <c r="H39" s="33">
        <v>56.738569297751944</v>
      </c>
      <c r="I39" s="33">
        <v>77.002344046949077</v>
      </c>
      <c r="J39" s="33"/>
      <c r="K39" s="33">
        <v>11.642459674084169</v>
      </c>
      <c r="L39" s="33">
        <v>30.395662123795688</v>
      </c>
      <c r="M39" s="33">
        <v>46.606681923153388</v>
      </c>
      <c r="N39" s="33">
        <v>86.22952551860368</v>
      </c>
      <c r="O39" s="33"/>
      <c r="P39" s="33">
        <v>3.5574182337479399</v>
      </c>
      <c r="Q39" s="33">
        <v>3.1693362446118014</v>
      </c>
      <c r="R39" s="33">
        <v>2.9106149185210421</v>
      </c>
      <c r="S39" s="33">
        <v>2.9106149185210421</v>
      </c>
      <c r="T39" s="33">
        <v>3.3633772391798709</v>
      </c>
      <c r="U39" s="33">
        <v>3.0399755815664218</v>
      </c>
      <c r="V39" s="33">
        <v>2.8459345869983523</v>
      </c>
      <c r="W39" s="33">
        <v>3.0399755815664218</v>
      </c>
      <c r="X39" s="33"/>
      <c r="Y39" s="36">
        <v>2</v>
      </c>
      <c r="Z39" s="37">
        <v>0.79</v>
      </c>
      <c r="AA39" s="32"/>
    </row>
    <row r="40" spans="1:27" s="25" customFormat="1" ht="9.75" customHeight="1" x14ac:dyDescent="0.2">
      <c r="A40" s="28"/>
      <c r="B40" s="29">
        <f t="shared" si="1"/>
        <v>2035</v>
      </c>
      <c r="C40" s="33">
        <v>71.251853205395108</v>
      </c>
      <c r="D40" s="33">
        <v>74.550550113052282</v>
      </c>
      <c r="E40" s="33">
        <v>82.676200976724274</v>
      </c>
      <c r="F40" s="33">
        <v>66.967722791146656</v>
      </c>
      <c r="G40" s="33">
        <v>65.314198771612169</v>
      </c>
      <c r="H40" s="33">
        <v>57.873340683706992</v>
      </c>
      <c r="I40" s="33">
        <v>78.542390927888064</v>
      </c>
      <c r="J40" s="33"/>
      <c r="K40" s="33">
        <v>11.875308867565852</v>
      </c>
      <c r="L40" s="33">
        <v>31.003575366271601</v>
      </c>
      <c r="M40" s="33">
        <v>47.53881556161646</v>
      </c>
      <c r="N40" s="33">
        <v>87.954116028975761</v>
      </c>
      <c r="O40" s="33"/>
      <c r="P40" s="33">
        <v>3.628566598422899</v>
      </c>
      <c r="Q40" s="33">
        <v>3.2327229695040374</v>
      </c>
      <c r="R40" s="33">
        <v>2.9688272168914631</v>
      </c>
      <c r="S40" s="33">
        <v>2.9688272168914631</v>
      </c>
      <c r="T40" s="33">
        <v>3.4306447839634684</v>
      </c>
      <c r="U40" s="33">
        <v>3.1007750931977505</v>
      </c>
      <c r="V40" s="33">
        <v>2.9028532787383194</v>
      </c>
      <c r="W40" s="33">
        <v>3.1007750931977505</v>
      </c>
      <c r="X40" s="33"/>
      <c r="Y40" s="36">
        <v>2</v>
      </c>
      <c r="Z40" s="37">
        <v>0.79</v>
      </c>
      <c r="AA40" s="32"/>
    </row>
    <row r="41" spans="1:27" s="25" customFormat="1" ht="15" customHeight="1" x14ac:dyDescent="0.2">
      <c r="A41" s="38"/>
      <c r="B41" s="15" t="s">
        <v>68</v>
      </c>
      <c r="C41" s="39" t="s">
        <v>79</v>
      </c>
      <c r="D41" s="40" t="s">
        <v>79</v>
      </c>
      <c r="E41" s="40" t="s">
        <v>79</v>
      </c>
      <c r="F41" s="40" t="s">
        <v>79</v>
      </c>
      <c r="G41" s="40" t="s">
        <v>79</v>
      </c>
      <c r="H41" s="40" t="s">
        <v>79</v>
      </c>
      <c r="I41" s="40" t="s">
        <v>79</v>
      </c>
      <c r="J41" s="40"/>
      <c r="K41" s="40" t="s">
        <v>79</v>
      </c>
      <c r="L41" s="40" t="s">
        <v>79</v>
      </c>
      <c r="M41" s="40" t="s">
        <v>79</v>
      </c>
      <c r="N41" s="40" t="s">
        <v>79</v>
      </c>
      <c r="O41" s="40"/>
      <c r="P41" s="40" t="s">
        <v>79</v>
      </c>
      <c r="Q41" s="40" t="s">
        <v>79</v>
      </c>
      <c r="R41" s="40" t="s">
        <v>79</v>
      </c>
      <c r="S41" s="40" t="s">
        <v>79</v>
      </c>
      <c r="T41" s="40" t="s">
        <v>79</v>
      </c>
      <c r="U41" s="40" t="s">
        <v>79</v>
      </c>
      <c r="V41" s="40" t="s">
        <v>79</v>
      </c>
      <c r="W41" s="40" t="s">
        <v>79</v>
      </c>
      <c r="X41" s="40"/>
      <c r="Y41" s="41">
        <v>2</v>
      </c>
      <c r="Z41" s="42">
        <v>0.79</v>
      </c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7.8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7.8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7.8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7.8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7.8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7.8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7.8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5">
      <c r="A53" s="44"/>
      <c r="B53" s="52" t="s">
        <v>65</v>
      </c>
      <c r="C53" s="67" t="s">
        <v>77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workbookViewId="0">
      <selection activeCell="B2" sqref="B2:Z2"/>
    </sheetView>
  </sheetViews>
  <sheetFormatPr defaultRowHeight="14.4" x14ac:dyDescent="0.3"/>
  <cols>
    <col min="1" max="1" width="0.44140625" customWidth="1"/>
    <col min="2" max="2" width="7.5546875" customWidth="1"/>
    <col min="3" max="9" width="6" customWidth="1"/>
    <col min="10" max="10" width="0.88671875" customWidth="1"/>
    <col min="11" max="14" width="6" customWidth="1"/>
    <col min="15" max="15" width="0.88671875" customWidth="1"/>
    <col min="16" max="23" width="6" customWidth="1"/>
    <col min="24" max="24" width="0.88671875" customWidth="1"/>
    <col min="25" max="25" width="4.88671875" customWidth="1"/>
    <col min="26" max="26" width="5.33203125" customWidth="1"/>
    <col min="27" max="27" width="0.44140625" customWidth="1"/>
    <col min="28" max="28" width="35.44140625" customWidth="1"/>
    <col min="29" max="40" width="0.33203125" customWidth="1"/>
  </cols>
  <sheetData>
    <row r="1" spans="1:28" s="3" customFormat="1" ht="20.25" customHeight="1" x14ac:dyDescent="0.3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5">
      <c r="A2" s="4"/>
      <c r="B2" s="69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5">
      <c r="A3" s="7"/>
      <c r="B3" s="71">
        <f>'New Table Forecast'!B3</f>
        <v>44287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5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10.8" x14ac:dyDescent="0.2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2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10.8" x14ac:dyDescent="0.2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10.8" x14ac:dyDescent="0.2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10.8" x14ac:dyDescent="0.2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10.8" x14ac:dyDescent="0.2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2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2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2">
      <c r="A13" s="24"/>
      <c r="B13" s="15" t="s">
        <v>66</v>
      </c>
      <c r="Z13" s="26"/>
      <c r="AA13" s="27"/>
    </row>
    <row r="14" spans="1:28" s="25" customFormat="1" ht="9.75" customHeight="1" x14ac:dyDescent="0.2">
      <c r="A14" s="28"/>
      <c r="B14" s="29">
        <f>'New Table Forecast'!B14</f>
        <v>2011</v>
      </c>
      <c r="C14" s="33">
        <v>95.100000000000009</v>
      </c>
      <c r="D14" s="33">
        <v>111.25</v>
      </c>
      <c r="E14" s="33">
        <v>95.050000000000011</v>
      </c>
      <c r="F14" s="33">
        <v>78.550000000000011</v>
      </c>
      <c r="G14" s="33">
        <v>77.100000000000009</v>
      </c>
      <c r="H14" s="33">
        <v>67.900000000000006</v>
      </c>
      <c r="I14" s="33">
        <v>89.050000000000011</v>
      </c>
      <c r="J14" s="33"/>
      <c r="K14" s="33"/>
      <c r="L14" s="33">
        <v>55.150000000000006</v>
      </c>
      <c r="M14" s="33">
        <v>76.5</v>
      </c>
      <c r="N14" s="33">
        <v>104.2</v>
      </c>
      <c r="O14" s="33"/>
      <c r="P14" s="33">
        <v>4</v>
      </c>
      <c r="Q14" s="33">
        <v>3.7</v>
      </c>
      <c r="R14" s="33">
        <v>3.5</v>
      </c>
      <c r="S14" s="33">
        <v>3.75</v>
      </c>
      <c r="T14" s="33">
        <v>3.5</v>
      </c>
      <c r="U14" s="33">
        <v>3.5500000000000003</v>
      </c>
      <c r="V14" s="33">
        <v>3.3000000000000003</v>
      </c>
      <c r="W14" s="33">
        <v>3.4000000000000004</v>
      </c>
      <c r="X14" s="33"/>
      <c r="Y14" s="30">
        <v>2.9000000000000004</v>
      </c>
      <c r="Z14" s="37">
        <v>1.01</v>
      </c>
      <c r="AA14" s="32"/>
    </row>
    <row r="15" spans="1:28" s="25" customFormat="1" ht="9.75" customHeight="1" x14ac:dyDescent="0.2">
      <c r="A15" s="28"/>
      <c r="B15" s="29">
        <f>'New Table Forecast'!B15</f>
        <v>2012</v>
      </c>
      <c r="C15" s="33">
        <v>94.2</v>
      </c>
      <c r="D15" s="33">
        <v>111.65</v>
      </c>
      <c r="E15" s="33">
        <v>86.100000000000009</v>
      </c>
      <c r="F15" s="33">
        <v>74.350000000000009</v>
      </c>
      <c r="G15" s="33">
        <v>73.100000000000009</v>
      </c>
      <c r="H15" s="33">
        <v>63.650000000000006</v>
      </c>
      <c r="I15" s="33">
        <v>82.100000000000009</v>
      </c>
      <c r="J15" s="33"/>
      <c r="K15" s="33"/>
      <c r="L15" s="33">
        <v>28.6</v>
      </c>
      <c r="M15" s="33">
        <v>69.55</v>
      </c>
      <c r="N15" s="33">
        <v>100.80000000000001</v>
      </c>
      <c r="O15" s="33"/>
      <c r="P15" s="33">
        <v>2.75</v>
      </c>
      <c r="Q15" s="33">
        <v>2.4500000000000002</v>
      </c>
      <c r="R15" s="33">
        <v>2.25</v>
      </c>
      <c r="S15" s="33">
        <v>2.25</v>
      </c>
      <c r="T15" s="33">
        <v>2.3000000000000003</v>
      </c>
      <c r="U15" s="33">
        <v>2.3000000000000003</v>
      </c>
      <c r="V15" s="33">
        <v>2.25</v>
      </c>
      <c r="W15" s="33">
        <v>2.4000000000000004</v>
      </c>
      <c r="X15" s="33"/>
      <c r="Y15" s="30">
        <v>1.55</v>
      </c>
      <c r="Z15" s="37">
        <v>1</v>
      </c>
      <c r="AA15" s="32"/>
    </row>
    <row r="16" spans="1:28" s="25" customFormat="1" ht="9.75" customHeight="1" x14ac:dyDescent="0.2">
      <c r="A16" s="28"/>
      <c r="B16" s="29">
        <f>'New Table Forecast'!B16</f>
        <v>2013</v>
      </c>
      <c r="C16" s="33">
        <v>97.95</v>
      </c>
      <c r="D16" s="33">
        <v>108.60000000000001</v>
      </c>
      <c r="E16" s="33">
        <v>93.050000000000011</v>
      </c>
      <c r="F16" s="33">
        <v>76.55</v>
      </c>
      <c r="G16" s="33">
        <v>75.25</v>
      </c>
      <c r="H16" s="33">
        <v>65.25</v>
      </c>
      <c r="I16" s="33">
        <v>88.25</v>
      </c>
      <c r="J16" s="33"/>
      <c r="K16" s="33"/>
      <c r="L16" s="33">
        <v>38.900000000000006</v>
      </c>
      <c r="M16" s="33">
        <v>69.400000000000006</v>
      </c>
      <c r="N16" s="33">
        <v>104.65</v>
      </c>
      <c r="O16" s="33"/>
      <c r="P16" s="33">
        <v>3.75</v>
      </c>
      <c r="Q16" s="33">
        <v>3.2</v>
      </c>
      <c r="R16" s="33">
        <v>3</v>
      </c>
      <c r="S16" s="33">
        <v>3</v>
      </c>
      <c r="T16" s="33">
        <v>3.1</v>
      </c>
      <c r="U16" s="33">
        <v>3.1</v>
      </c>
      <c r="V16" s="33">
        <v>2.95</v>
      </c>
      <c r="W16" s="33">
        <v>3.1</v>
      </c>
      <c r="X16" s="33"/>
      <c r="Y16" s="30">
        <v>0.95000000000000007</v>
      </c>
      <c r="Z16" s="37">
        <v>0.97</v>
      </c>
      <c r="AA16" s="32"/>
    </row>
    <row r="17" spans="1:27" s="25" customFormat="1" ht="9.75" customHeight="1" x14ac:dyDescent="0.2">
      <c r="A17" s="28"/>
      <c r="B17" s="29">
        <f>'New Table Forecast'!B17</f>
        <v>2014</v>
      </c>
      <c r="C17" s="33">
        <v>93</v>
      </c>
      <c r="D17" s="33">
        <v>99</v>
      </c>
      <c r="E17" s="33">
        <v>93.5</v>
      </c>
      <c r="F17" s="33">
        <v>80.400000000000006</v>
      </c>
      <c r="G17" s="33">
        <v>79.100000000000009</v>
      </c>
      <c r="H17" s="33">
        <v>71.2</v>
      </c>
      <c r="I17" s="33">
        <v>87.800000000000011</v>
      </c>
      <c r="J17" s="33"/>
      <c r="K17" s="33"/>
      <c r="L17" s="33">
        <v>45.050000000000004</v>
      </c>
      <c r="M17" s="33">
        <v>69.600000000000009</v>
      </c>
      <c r="N17" s="33">
        <v>102.4</v>
      </c>
      <c r="O17" s="33"/>
      <c r="P17" s="33">
        <v>4.3500000000000005</v>
      </c>
      <c r="Q17" s="33">
        <v>4.4000000000000004</v>
      </c>
      <c r="R17" s="33">
        <v>4.2</v>
      </c>
      <c r="S17" s="33">
        <v>4.2</v>
      </c>
      <c r="T17" s="33">
        <v>4.55</v>
      </c>
      <c r="U17" s="33">
        <v>4.4000000000000004</v>
      </c>
      <c r="V17" s="33">
        <v>4.05</v>
      </c>
      <c r="W17" s="33">
        <v>4.2</v>
      </c>
      <c r="X17" s="33"/>
      <c r="Y17" s="30">
        <v>1.9000000000000001</v>
      </c>
      <c r="Z17" s="37">
        <v>0.90500000000000003</v>
      </c>
      <c r="AA17" s="32"/>
    </row>
    <row r="18" spans="1:27" s="25" customFormat="1" ht="9.75" customHeight="1" x14ac:dyDescent="0.2">
      <c r="A18" s="28"/>
      <c r="B18" s="29">
        <f>'New Table Forecast'!B18</f>
        <v>2015</v>
      </c>
      <c r="C18" s="33">
        <v>48.800000000000004</v>
      </c>
      <c r="D18" s="33">
        <v>52.35</v>
      </c>
      <c r="E18" s="33">
        <v>57.75</v>
      </c>
      <c r="F18" s="33">
        <v>46.1</v>
      </c>
      <c r="G18" s="33">
        <v>44.800000000000004</v>
      </c>
      <c r="H18" s="33">
        <v>39.550000000000004</v>
      </c>
      <c r="I18" s="33">
        <v>51.45</v>
      </c>
      <c r="J18" s="33"/>
      <c r="K18" s="33"/>
      <c r="L18" s="33">
        <v>6.6000000000000005</v>
      </c>
      <c r="M18" s="33">
        <v>36.5</v>
      </c>
      <c r="N18" s="33">
        <v>60.300000000000004</v>
      </c>
      <c r="O18" s="33"/>
      <c r="P18" s="33">
        <v>2.6</v>
      </c>
      <c r="Q18" s="33">
        <v>2.8000000000000003</v>
      </c>
      <c r="R18" s="33">
        <v>2.6</v>
      </c>
      <c r="S18" s="33">
        <v>2.6</v>
      </c>
      <c r="T18" s="33">
        <v>3</v>
      </c>
      <c r="U18" s="33">
        <v>2.7</v>
      </c>
      <c r="V18" s="33">
        <v>2</v>
      </c>
      <c r="W18" s="33">
        <v>2.1</v>
      </c>
      <c r="X18" s="33"/>
      <c r="Y18" s="30">
        <v>1.1000000000000001</v>
      </c>
      <c r="Z18" s="37">
        <v>0.78500000000000003</v>
      </c>
      <c r="AA18" s="32"/>
    </row>
    <row r="19" spans="1:27" s="25" customFormat="1" ht="9.75" customHeight="1" x14ac:dyDescent="0.2">
      <c r="A19" s="28"/>
      <c r="B19" s="29">
        <f>'New Table Forecast'!B19</f>
        <v>2016</v>
      </c>
      <c r="C19" s="33">
        <v>43.300000000000004</v>
      </c>
      <c r="D19" s="33">
        <v>43.550000000000004</v>
      </c>
      <c r="E19" s="33">
        <v>53.900000000000006</v>
      </c>
      <c r="F19" s="33">
        <v>40.450000000000003</v>
      </c>
      <c r="G19" s="33">
        <v>39.150000000000006</v>
      </c>
      <c r="H19" s="33">
        <v>33.35</v>
      </c>
      <c r="I19" s="33">
        <v>49.1</v>
      </c>
      <c r="J19" s="33"/>
      <c r="K19" s="33"/>
      <c r="L19" s="33">
        <v>13.15</v>
      </c>
      <c r="M19" s="33">
        <v>34.35</v>
      </c>
      <c r="N19" s="33">
        <v>56.150000000000006</v>
      </c>
      <c r="O19" s="33"/>
      <c r="P19" s="33">
        <v>2.5</v>
      </c>
      <c r="Q19" s="33">
        <v>2.1</v>
      </c>
      <c r="R19" s="33">
        <v>1.9000000000000001</v>
      </c>
      <c r="S19" s="33">
        <v>1.9000000000000001</v>
      </c>
      <c r="T19" s="33">
        <v>2.3000000000000003</v>
      </c>
      <c r="U19" s="33">
        <v>2.2000000000000002</v>
      </c>
      <c r="V19" s="33">
        <v>1.55</v>
      </c>
      <c r="W19" s="33">
        <v>1.6500000000000001</v>
      </c>
      <c r="X19" s="33"/>
      <c r="Y19" s="30">
        <v>1.4500000000000002</v>
      </c>
      <c r="Z19" s="37">
        <v>0.755</v>
      </c>
      <c r="AA19" s="32"/>
    </row>
    <row r="20" spans="1:27" s="25" customFormat="1" ht="9.75" customHeight="1" x14ac:dyDescent="0.2">
      <c r="A20" s="28"/>
      <c r="B20" s="29">
        <f>'New Table Forecast'!B20</f>
        <v>2017</v>
      </c>
      <c r="C20" s="33">
        <v>50.900000000000006</v>
      </c>
      <c r="D20" s="33">
        <v>54.25</v>
      </c>
      <c r="E20" s="33">
        <v>62.85</v>
      </c>
      <c r="F20" s="33">
        <v>52</v>
      </c>
      <c r="G20" s="33">
        <v>50.7</v>
      </c>
      <c r="H20" s="33">
        <v>45.2</v>
      </c>
      <c r="I20" s="33">
        <v>59.85</v>
      </c>
      <c r="J20" s="33"/>
      <c r="K20" s="33"/>
      <c r="L20" s="33">
        <v>28.900000000000002</v>
      </c>
      <c r="M20" s="33">
        <v>44.6</v>
      </c>
      <c r="N20" s="33">
        <v>66.850000000000009</v>
      </c>
      <c r="O20" s="33"/>
      <c r="P20" s="33">
        <v>3</v>
      </c>
      <c r="Q20" s="33">
        <v>2.4000000000000004</v>
      </c>
      <c r="R20" s="33">
        <v>2.2000000000000002</v>
      </c>
      <c r="S20" s="33">
        <v>2.2000000000000002</v>
      </c>
      <c r="T20" s="33">
        <v>2.85</v>
      </c>
      <c r="U20" s="33">
        <v>2.4000000000000004</v>
      </c>
      <c r="V20" s="33">
        <v>1.8</v>
      </c>
      <c r="W20" s="33">
        <v>1.9500000000000002</v>
      </c>
      <c r="X20" s="33"/>
      <c r="Y20" s="30">
        <v>1.6</v>
      </c>
      <c r="Z20" s="37">
        <v>0.77</v>
      </c>
      <c r="AA20" s="32"/>
    </row>
    <row r="21" spans="1:27" s="25" customFormat="1" ht="9.75" customHeight="1" x14ac:dyDescent="0.2">
      <c r="A21" s="28"/>
      <c r="B21" s="29">
        <f>'New Table Forecast'!B21</f>
        <v>2018</v>
      </c>
      <c r="C21" s="33">
        <v>64.95</v>
      </c>
      <c r="D21" s="33">
        <v>71.05</v>
      </c>
      <c r="E21" s="33">
        <v>69.650000000000006</v>
      </c>
      <c r="F21" s="33">
        <v>51.25</v>
      </c>
      <c r="G21" s="33">
        <v>49.95</v>
      </c>
      <c r="H21" s="33">
        <v>40</v>
      </c>
      <c r="I21" s="33">
        <v>70.2</v>
      </c>
      <c r="J21" s="33"/>
      <c r="K21" s="33"/>
      <c r="L21" s="33">
        <v>27.55</v>
      </c>
      <c r="M21" s="33">
        <v>32.800000000000004</v>
      </c>
      <c r="N21" s="33">
        <v>79.2</v>
      </c>
      <c r="O21" s="33"/>
      <c r="P21" s="33">
        <v>3.0500000000000003</v>
      </c>
      <c r="Q21" s="33">
        <v>1.55</v>
      </c>
      <c r="R21" s="33">
        <v>1.35</v>
      </c>
      <c r="S21" s="33">
        <v>1.35</v>
      </c>
      <c r="T21" s="33">
        <v>3</v>
      </c>
      <c r="U21" s="33">
        <v>1.6</v>
      </c>
      <c r="V21" s="33">
        <v>1.2000000000000002</v>
      </c>
      <c r="W21" s="33">
        <v>1.4000000000000001</v>
      </c>
      <c r="X21" s="33"/>
      <c r="Y21" s="30">
        <v>2.25</v>
      </c>
      <c r="Z21" s="37">
        <v>0.77</v>
      </c>
      <c r="AA21" s="32"/>
    </row>
    <row r="22" spans="1:27" s="25" customFormat="1" ht="9.75" customHeight="1" x14ac:dyDescent="0.2">
      <c r="A22" s="28"/>
      <c r="B22" s="29">
        <f>'New Table Forecast'!B22</f>
        <v>2019</v>
      </c>
      <c r="C22" s="33">
        <v>57</v>
      </c>
      <c r="D22" s="33">
        <v>64.350000000000009</v>
      </c>
      <c r="E22" s="33">
        <v>69</v>
      </c>
      <c r="F22" s="33">
        <v>60</v>
      </c>
      <c r="G22" s="33">
        <v>58.7</v>
      </c>
      <c r="H22" s="33">
        <v>54.800000000000004</v>
      </c>
      <c r="I22" s="33">
        <v>68</v>
      </c>
      <c r="J22" s="33"/>
      <c r="K22" s="33"/>
      <c r="L22" s="33">
        <v>17.400000000000002</v>
      </c>
      <c r="M22" s="33">
        <v>23.55</v>
      </c>
      <c r="N22" s="33">
        <v>70.3</v>
      </c>
      <c r="O22" s="33"/>
      <c r="P22" s="33">
        <v>2.5500000000000003</v>
      </c>
      <c r="Q22" s="33">
        <v>1.6</v>
      </c>
      <c r="R22" s="33">
        <v>1.4000000000000001</v>
      </c>
      <c r="S22" s="33">
        <v>1.4000000000000001</v>
      </c>
      <c r="T22" s="33">
        <v>2.75</v>
      </c>
      <c r="U22" s="33">
        <v>1.75</v>
      </c>
      <c r="V22" s="33">
        <v>1</v>
      </c>
      <c r="W22" s="33">
        <v>1.1500000000000001</v>
      </c>
      <c r="X22" s="33"/>
      <c r="Y22" s="30">
        <v>2</v>
      </c>
      <c r="Z22" s="37">
        <v>0.755</v>
      </c>
      <c r="AA22" s="32"/>
    </row>
    <row r="23" spans="1:27" s="25" customFormat="1" ht="9.75" customHeight="1" x14ac:dyDescent="0.2">
      <c r="A23" s="28"/>
      <c r="B23" s="29">
        <f>'New Table Forecast'!B23</f>
        <v>2020</v>
      </c>
      <c r="C23" s="33">
        <v>39.25</v>
      </c>
      <c r="D23" s="33">
        <v>41.75</v>
      </c>
      <c r="E23" s="33">
        <v>45</v>
      </c>
      <c r="F23" s="33">
        <v>36.5</v>
      </c>
      <c r="G23" s="33">
        <v>35.4</v>
      </c>
      <c r="H23" s="33">
        <v>30.700000000000003</v>
      </c>
      <c r="I23" s="33">
        <v>43.75</v>
      </c>
      <c r="J23" s="33"/>
      <c r="K23" s="33"/>
      <c r="L23" s="33">
        <v>16.400000000000002</v>
      </c>
      <c r="M23" s="33">
        <v>22.150000000000002</v>
      </c>
      <c r="N23" s="33">
        <v>49.150000000000006</v>
      </c>
      <c r="O23" s="33"/>
      <c r="P23" s="33">
        <v>2.0500000000000003</v>
      </c>
      <c r="Q23" s="33">
        <v>2.25</v>
      </c>
      <c r="R23" s="33">
        <v>2.0500000000000003</v>
      </c>
      <c r="S23" s="33">
        <v>2.0500000000000003</v>
      </c>
      <c r="T23" s="33">
        <v>2.3000000000000003</v>
      </c>
      <c r="U23" s="33">
        <v>2.4500000000000002</v>
      </c>
      <c r="V23" s="33">
        <v>2.0500000000000003</v>
      </c>
      <c r="W23" s="33">
        <v>2.2000000000000002</v>
      </c>
      <c r="X23" s="33"/>
      <c r="Y23" s="30">
        <v>-0.1</v>
      </c>
      <c r="Z23" s="37">
        <v>0.745</v>
      </c>
      <c r="AA23" s="32"/>
    </row>
    <row r="24" spans="1:27" s="25" customFormat="1" ht="9.75" customHeight="1" x14ac:dyDescent="0.2">
      <c r="A24" s="28"/>
      <c r="B24" s="29" t="str">
        <f>'New Table Forecast'!B24</f>
        <v>2021 (3 mos)</v>
      </c>
      <c r="C24" s="33">
        <v>57.75</v>
      </c>
      <c r="D24" s="33">
        <v>60.75</v>
      </c>
      <c r="E24" s="33">
        <v>66.650000000000006</v>
      </c>
      <c r="F24" s="33">
        <v>58</v>
      </c>
      <c r="G24" s="33">
        <v>57.400000000000006</v>
      </c>
      <c r="H24" s="33">
        <v>52.050000000000004</v>
      </c>
      <c r="I24" s="33">
        <v>65.350000000000009</v>
      </c>
      <c r="J24" s="33"/>
      <c r="K24" s="33"/>
      <c r="L24" s="33">
        <v>31.25</v>
      </c>
      <c r="M24" s="33">
        <v>28</v>
      </c>
      <c r="N24" s="33">
        <v>73.2</v>
      </c>
      <c r="O24" s="33"/>
      <c r="P24" s="33">
        <v>3.5500000000000003</v>
      </c>
      <c r="Q24" s="33">
        <v>2.95</v>
      </c>
      <c r="R24" s="33">
        <v>2.75</v>
      </c>
      <c r="S24" s="33">
        <v>2.75</v>
      </c>
      <c r="T24" s="33">
        <v>3</v>
      </c>
      <c r="U24" s="33">
        <v>3.35</v>
      </c>
      <c r="V24" s="33">
        <v>2.6500000000000004</v>
      </c>
      <c r="W24" s="33">
        <v>2.8000000000000003</v>
      </c>
      <c r="X24" s="33"/>
      <c r="Y24" s="30">
        <v>2</v>
      </c>
      <c r="Z24" s="37">
        <v>0.79</v>
      </c>
      <c r="AA24" s="32"/>
    </row>
    <row r="25" spans="1:27" s="25" customFormat="1" ht="15" customHeight="1" x14ac:dyDescent="0.2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2">
      <c r="A26" s="28"/>
      <c r="B26" s="29" t="str">
        <f>'New Table Forecast'!B26</f>
        <v>2021 (9 mos)</v>
      </c>
      <c r="C26" s="33">
        <v>60</v>
      </c>
      <c r="D26" s="33">
        <v>62.5</v>
      </c>
      <c r="E26" s="33">
        <v>70.25316455696202</v>
      </c>
      <c r="F26" s="33">
        <v>60.417721518987335</v>
      </c>
      <c r="G26" s="33">
        <v>59.715189873417714</v>
      </c>
      <c r="H26" s="33">
        <v>52.689873417721522</v>
      </c>
      <c r="I26" s="33">
        <v>68.145569620253156</v>
      </c>
      <c r="J26" s="33"/>
      <c r="K26" s="33">
        <v>10.199999999999999</v>
      </c>
      <c r="L26" s="33">
        <v>26.344936708860761</v>
      </c>
      <c r="M26" s="33">
        <v>28.101265822784807</v>
      </c>
      <c r="N26" s="33">
        <v>75.25316455696202</v>
      </c>
      <c r="O26" s="33"/>
      <c r="P26" s="33">
        <v>2.75</v>
      </c>
      <c r="Q26" s="33">
        <v>2.75</v>
      </c>
      <c r="R26" s="33">
        <v>2.5499999999999998</v>
      </c>
      <c r="S26" s="33">
        <v>2.5499999999999998</v>
      </c>
      <c r="T26" s="33">
        <v>2.9</v>
      </c>
      <c r="U26" s="33">
        <v>2.65</v>
      </c>
      <c r="V26" s="33">
        <v>2.5</v>
      </c>
      <c r="W26" s="33">
        <v>2.65</v>
      </c>
      <c r="X26" s="33"/>
      <c r="Y26" s="36">
        <v>0</v>
      </c>
      <c r="Z26" s="37">
        <v>0.79</v>
      </c>
      <c r="AA26" s="32"/>
    </row>
    <row r="27" spans="1:27" s="25" customFormat="1" ht="9.75" customHeight="1" x14ac:dyDescent="0.2">
      <c r="A27" s="28"/>
      <c r="B27" s="29">
        <f>'New Table Forecast'!B27</f>
        <v>2022</v>
      </c>
      <c r="C27" s="33">
        <v>57.5</v>
      </c>
      <c r="D27" s="33">
        <v>59.999999999999993</v>
      </c>
      <c r="E27" s="33">
        <v>67.088607594936704</v>
      </c>
      <c r="F27" s="33">
        <v>56.018987341772153</v>
      </c>
      <c r="G27" s="33">
        <v>55.348101265822784</v>
      </c>
      <c r="H27" s="33">
        <v>48.639240506329109</v>
      </c>
      <c r="I27" s="33">
        <v>63.734177215189874</v>
      </c>
      <c r="J27" s="33"/>
      <c r="K27" s="33">
        <v>9.6</v>
      </c>
      <c r="L27" s="33">
        <v>25.158227848101262</v>
      </c>
      <c r="M27" s="33">
        <v>30.189873417721518</v>
      </c>
      <c r="N27" s="33">
        <v>71.088607594936704</v>
      </c>
      <c r="O27" s="33"/>
      <c r="P27" s="33">
        <v>2.75</v>
      </c>
      <c r="Q27" s="33">
        <v>2.6</v>
      </c>
      <c r="R27" s="33">
        <v>2.4</v>
      </c>
      <c r="S27" s="33">
        <v>2.4</v>
      </c>
      <c r="T27" s="33">
        <v>2.75</v>
      </c>
      <c r="U27" s="33">
        <v>2.5</v>
      </c>
      <c r="V27" s="33">
        <v>2.3499999999999996</v>
      </c>
      <c r="W27" s="33">
        <v>2.5</v>
      </c>
      <c r="X27" s="33"/>
      <c r="Y27" s="36">
        <v>2</v>
      </c>
      <c r="Z27" s="37">
        <v>0.79</v>
      </c>
      <c r="AA27" s="32"/>
    </row>
    <row r="28" spans="1:27" s="25" customFormat="1" ht="9.75" customHeight="1" x14ac:dyDescent="0.2">
      <c r="A28" s="28"/>
      <c r="B28" s="29">
        <f>'New Table Forecast'!B28</f>
        <v>2023</v>
      </c>
      <c r="C28" s="33">
        <v>54</v>
      </c>
      <c r="D28" s="33">
        <v>56.5</v>
      </c>
      <c r="E28" s="33">
        <v>62.658227848101255</v>
      </c>
      <c r="F28" s="33">
        <v>50.75316455696202</v>
      </c>
      <c r="G28" s="33">
        <v>49.499999999999993</v>
      </c>
      <c r="H28" s="33">
        <v>43.860759493670891</v>
      </c>
      <c r="I28" s="33">
        <v>59.525316455696192</v>
      </c>
      <c r="J28" s="33"/>
      <c r="K28" s="33">
        <v>9.0000000000000018</v>
      </c>
      <c r="L28" s="33">
        <v>23.496835443037973</v>
      </c>
      <c r="M28" s="33">
        <v>36.028481012658226</v>
      </c>
      <c r="N28" s="33">
        <v>66.658227848101248</v>
      </c>
      <c r="O28" s="33"/>
      <c r="P28" s="33">
        <v>2.75</v>
      </c>
      <c r="Q28" s="33">
        <v>2.4500000000000002</v>
      </c>
      <c r="R28" s="33">
        <v>2.2500000000000004</v>
      </c>
      <c r="S28" s="33">
        <v>2.2500000000000004</v>
      </c>
      <c r="T28" s="33">
        <v>2.6000000000000005</v>
      </c>
      <c r="U28" s="33">
        <v>2.3500000000000005</v>
      </c>
      <c r="V28" s="33">
        <v>2.2000000000000002</v>
      </c>
      <c r="W28" s="33">
        <v>2.3500000000000005</v>
      </c>
      <c r="X28" s="33"/>
      <c r="Y28" s="36">
        <v>2</v>
      </c>
      <c r="Z28" s="37">
        <v>0.79</v>
      </c>
      <c r="AA28" s="32"/>
    </row>
    <row r="29" spans="1:27" s="25" customFormat="1" ht="9.75" customHeight="1" x14ac:dyDescent="0.2">
      <c r="A29" s="28"/>
      <c r="B29" s="29">
        <f>'New Table Forecast'!B29</f>
        <v>2024</v>
      </c>
      <c r="C29" s="33">
        <v>54</v>
      </c>
      <c r="D29" s="33">
        <v>56.5</v>
      </c>
      <c r="E29" s="33">
        <v>62.658227848101262</v>
      </c>
      <c r="F29" s="33">
        <v>50.75316455696202</v>
      </c>
      <c r="G29" s="33">
        <v>49.5</v>
      </c>
      <c r="H29" s="33">
        <v>43.860759493670884</v>
      </c>
      <c r="I29" s="33">
        <v>59.525316455696199</v>
      </c>
      <c r="J29" s="33"/>
      <c r="K29" s="33">
        <v>9</v>
      </c>
      <c r="L29" s="33">
        <v>23.496835443037973</v>
      </c>
      <c r="M29" s="33">
        <v>36.028481012658226</v>
      </c>
      <c r="N29" s="33">
        <v>66.658227848101262</v>
      </c>
      <c r="O29" s="33"/>
      <c r="P29" s="33">
        <v>2.75</v>
      </c>
      <c r="Q29" s="33">
        <v>2.4500000000000002</v>
      </c>
      <c r="R29" s="33">
        <v>2.25</v>
      </c>
      <c r="S29" s="33">
        <v>2.25</v>
      </c>
      <c r="T29" s="33">
        <v>2.6</v>
      </c>
      <c r="U29" s="33">
        <v>2.35</v>
      </c>
      <c r="V29" s="33">
        <v>2.2000000000000002</v>
      </c>
      <c r="W29" s="33">
        <v>2.35</v>
      </c>
      <c r="X29" s="33"/>
      <c r="Y29" s="36">
        <v>2</v>
      </c>
      <c r="Z29" s="37">
        <v>0.79</v>
      </c>
      <c r="AA29" s="32"/>
    </row>
    <row r="30" spans="1:27" s="25" customFormat="1" ht="9.75" customHeight="1" x14ac:dyDescent="0.2">
      <c r="A30" s="28"/>
      <c r="B30" s="29">
        <f>'New Table Forecast'!B30</f>
        <v>2025</v>
      </c>
      <c r="C30" s="33">
        <v>54</v>
      </c>
      <c r="D30" s="33">
        <v>56.5</v>
      </c>
      <c r="E30" s="33">
        <v>62.658227848101262</v>
      </c>
      <c r="F30" s="33">
        <v>50.75316455696202</v>
      </c>
      <c r="G30" s="33">
        <v>49.500000000000007</v>
      </c>
      <c r="H30" s="33">
        <v>43.860759493670891</v>
      </c>
      <c r="I30" s="33">
        <v>59.525316455696199</v>
      </c>
      <c r="J30" s="33"/>
      <c r="K30" s="33">
        <v>9.0000000000000018</v>
      </c>
      <c r="L30" s="33">
        <v>23.496835443037973</v>
      </c>
      <c r="M30" s="33">
        <v>36.028481012658226</v>
      </c>
      <c r="N30" s="33">
        <v>66.658227848101262</v>
      </c>
      <c r="O30" s="33"/>
      <c r="P30" s="33">
        <v>2.75</v>
      </c>
      <c r="Q30" s="33">
        <v>2.4500000000000002</v>
      </c>
      <c r="R30" s="33">
        <v>2.2500000000000004</v>
      </c>
      <c r="S30" s="33">
        <v>2.2500000000000004</v>
      </c>
      <c r="T30" s="33">
        <v>2.6</v>
      </c>
      <c r="U30" s="33">
        <v>2.3500000000000005</v>
      </c>
      <c r="V30" s="33">
        <v>2.2000000000000002</v>
      </c>
      <c r="W30" s="33">
        <v>2.3500000000000005</v>
      </c>
      <c r="X30" s="33"/>
      <c r="Y30" s="36">
        <v>2</v>
      </c>
      <c r="Z30" s="37">
        <v>0.79</v>
      </c>
      <c r="AA30" s="32"/>
    </row>
    <row r="31" spans="1:27" s="25" customFormat="1" ht="9.75" customHeight="1" x14ac:dyDescent="0.2">
      <c r="A31" s="28"/>
      <c r="B31" s="29">
        <f>'New Table Forecast'!B31</f>
        <v>2026</v>
      </c>
      <c r="C31" s="33">
        <v>54</v>
      </c>
      <c r="D31" s="33">
        <v>56.5</v>
      </c>
      <c r="E31" s="33">
        <v>62.658227848101255</v>
      </c>
      <c r="F31" s="33">
        <v>50.75316455696202</v>
      </c>
      <c r="G31" s="33">
        <v>49.499999999999993</v>
      </c>
      <c r="H31" s="33">
        <v>43.860759493670876</v>
      </c>
      <c r="I31" s="33">
        <v>59.525316455696199</v>
      </c>
      <c r="J31" s="33"/>
      <c r="K31" s="33">
        <v>9</v>
      </c>
      <c r="L31" s="33">
        <v>23.496835443037973</v>
      </c>
      <c r="M31" s="33">
        <v>36.028481012658226</v>
      </c>
      <c r="N31" s="33">
        <v>66.658227848101248</v>
      </c>
      <c r="O31" s="33"/>
      <c r="P31" s="33">
        <v>2.75</v>
      </c>
      <c r="Q31" s="33">
        <v>2.4500000000000002</v>
      </c>
      <c r="R31" s="33">
        <v>2.25</v>
      </c>
      <c r="S31" s="33">
        <v>2.25</v>
      </c>
      <c r="T31" s="33">
        <v>2.6</v>
      </c>
      <c r="U31" s="33">
        <v>2.35</v>
      </c>
      <c r="V31" s="33">
        <v>2.2000000000000002</v>
      </c>
      <c r="W31" s="33">
        <v>2.35</v>
      </c>
      <c r="X31" s="33"/>
      <c r="Y31" s="36">
        <v>2</v>
      </c>
      <c r="Z31" s="37">
        <v>0.79</v>
      </c>
      <c r="AA31" s="32"/>
    </row>
    <row r="32" spans="1:27" s="25" customFormat="1" ht="9.75" customHeight="1" x14ac:dyDescent="0.2">
      <c r="A32" s="28"/>
      <c r="B32" s="29">
        <f>'New Table Forecast'!B32</f>
        <v>2027</v>
      </c>
      <c r="C32" s="33">
        <v>54</v>
      </c>
      <c r="D32" s="33">
        <v>56.5</v>
      </c>
      <c r="E32" s="33">
        <v>62.658227848101269</v>
      </c>
      <c r="F32" s="33">
        <v>50.753164556962027</v>
      </c>
      <c r="G32" s="33">
        <v>49.500000000000007</v>
      </c>
      <c r="H32" s="33">
        <v>43.860759493670891</v>
      </c>
      <c r="I32" s="33">
        <v>59.525316455696206</v>
      </c>
      <c r="J32" s="33"/>
      <c r="K32" s="33">
        <v>9</v>
      </c>
      <c r="L32" s="33">
        <v>23.496835443037977</v>
      </c>
      <c r="M32" s="33">
        <v>36.028481012658226</v>
      </c>
      <c r="N32" s="33">
        <v>66.658227848101262</v>
      </c>
      <c r="O32" s="33"/>
      <c r="P32" s="33">
        <v>2.75</v>
      </c>
      <c r="Q32" s="33">
        <v>2.4500000000000002</v>
      </c>
      <c r="R32" s="33">
        <v>2.25</v>
      </c>
      <c r="S32" s="33">
        <v>2.25</v>
      </c>
      <c r="T32" s="33">
        <v>2.6000000000000005</v>
      </c>
      <c r="U32" s="33">
        <v>2.35</v>
      </c>
      <c r="V32" s="33">
        <v>2.2000000000000002</v>
      </c>
      <c r="W32" s="33">
        <v>2.35</v>
      </c>
      <c r="X32" s="33"/>
      <c r="Y32" s="36">
        <v>2</v>
      </c>
      <c r="Z32" s="37">
        <v>0.79</v>
      </c>
      <c r="AA32" s="32"/>
    </row>
    <row r="33" spans="1:27" s="25" customFormat="1" ht="9.75" customHeight="1" x14ac:dyDescent="0.2">
      <c r="A33" s="28"/>
      <c r="B33" s="29">
        <f>'New Table Forecast'!B33</f>
        <v>2028</v>
      </c>
      <c r="C33" s="33">
        <v>54</v>
      </c>
      <c r="D33" s="33">
        <v>56.5</v>
      </c>
      <c r="E33" s="33">
        <v>62.658227848101269</v>
      </c>
      <c r="F33" s="33">
        <v>50.753164556962027</v>
      </c>
      <c r="G33" s="33">
        <v>49.500000000000007</v>
      </c>
      <c r="H33" s="33">
        <v>43.860759493670891</v>
      </c>
      <c r="I33" s="33">
        <v>59.525316455696206</v>
      </c>
      <c r="J33" s="33"/>
      <c r="K33" s="33">
        <v>9</v>
      </c>
      <c r="L33" s="33">
        <v>23.49683544303798</v>
      </c>
      <c r="M33" s="33">
        <v>36.028481012658233</v>
      </c>
      <c r="N33" s="33">
        <v>66.658227848101262</v>
      </c>
      <c r="O33" s="33"/>
      <c r="P33" s="33">
        <v>2.75</v>
      </c>
      <c r="Q33" s="33">
        <v>2.4500000000000002</v>
      </c>
      <c r="R33" s="33">
        <v>2.25</v>
      </c>
      <c r="S33" s="33">
        <v>2.25</v>
      </c>
      <c r="T33" s="33">
        <v>2.6000000000000005</v>
      </c>
      <c r="U33" s="33">
        <v>2.35</v>
      </c>
      <c r="V33" s="33">
        <v>2.2000000000000002</v>
      </c>
      <c r="W33" s="33">
        <v>2.35</v>
      </c>
      <c r="X33" s="33"/>
      <c r="Y33" s="36">
        <v>2</v>
      </c>
      <c r="Z33" s="37">
        <v>0.79</v>
      </c>
      <c r="AA33" s="32"/>
    </row>
    <row r="34" spans="1:27" s="25" customFormat="1" ht="9.75" customHeight="1" x14ac:dyDescent="0.2">
      <c r="A34" s="28"/>
      <c r="B34" s="29">
        <f>'New Table Forecast'!B34</f>
        <v>2029</v>
      </c>
      <c r="C34" s="33">
        <v>54</v>
      </c>
      <c r="D34" s="33">
        <v>56.500000000000007</v>
      </c>
      <c r="E34" s="33">
        <v>62.658227848101262</v>
      </c>
      <c r="F34" s="33">
        <v>50.753164556962027</v>
      </c>
      <c r="G34" s="33">
        <v>49.5</v>
      </c>
      <c r="H34" s="33">
        <v>43.860759493670884</v>
      </c>
      <c r="I34" s="33">
        <v>59.525316455696206</v>
      </c>
      <c r="J34" s="33"/>
      <c r="K34" s="33">
        <v>9</v>
      </c>
      <c r="L34" s="33">
        <v>23.496835443037977</v>
      </c>
      <c r="M34" s="33">
        <v>36.028481012658226</v>
      </c>
      <c r="N34" s="33">
        <v>66.658227848101262</v>
      </c>
      <c r="O34" s="33"/>
      <c r="P34" s="33">
        <v>2.75</v>
      </c>
      <c r="Q34" s="33">
        <v>2.4500000000000002</v>
      </c>
      <c r="R34" s="33">
        <v>2.25</v>
      </c>
      <c r="S34" s="33">
        <v>2.25</v>
      </c>
      <c r="T34" s="33">
        <v>2.6</v>
      </c>
      <c r="U34" s="33">
        <v>2.35</v>
      </c>
      <c r="V34" s="33">
        <v>2.2000000000000002</v>
      </c>
      <c r="W34" s="33">
        <v>2.35</v>
      </c>
      <c r="X34" s="33"/>
      <c r="Y34" s="36">
        <v>2</v>
      </c>
      <c r="Z34" s="37">
        <v>0.79</v>
      </c>
      <c r="AA34" s="32"/>
    </row>
    <row r="35" spans="1:27" s="25" customFormat="1" ht="9.75" customHeight="1" x14ac:dyDescent="0.2">
      <c r="A35" s="28"/>
      <c r="B35" s="29">
        <f>'New Table Forecast'!B35</f>
        <v>2030</v>
      </c>
      <c r="C35" s="33">
        <v>53.999999999999993</v>
      </c>
      <c r="D35" s="33">
        <v>56.5</v>
      </c>
      <c r="E35" s="33">
        <v>62.658227848101262</v>
      </c>
      <c r="F35" s="33">
        <v>50.75316455696202</v>
      </c>
      <c r="G35" s="33">
        <v>49.5</v>
      </c>
      <c r="H35" s="33">
        <v>43.860759493670891</v>
      </c>
      <c r="I35" s="33">
        <v>59.525316455696199</v>
      </c>
      <c r="J35" s="33"/>
      <c r="K35" s="33">
        <v>9.0000000000000018</v>
      </c>
      <c r="L35" s="33">
        <v>23.496835443037977</v>
      </c>
      <c r="M35" s="33">
        <v>36.028481012658219</v>
      </c>
      <c r="N35" s="33">
        <v>66.658227848101262</v>
      </c>
      <c r="O35" s="33"/>
      <c r="P35" s="33">
        <v>2.75</v>
      </c>
      <c r="Q35" s="33">
        <v>2.4500000000000002</v>
      </c>
      <c r="R35" s="33">
        <v>2.2500000000000004</v>
      </c>
      <c r="S35" s="33">
        <v>2.2500000000000004</v>
      </c>
      <c r="T35" s="33">
        <v>2.6000000000000005</v>
      </c>
      <c r="U35" s="33">
        <v>2.35</v>
      </c>
      <c r="V35" s="33">
        <v>2.2000000000000006</v>
      </c>
      <c r="W35" s="33">
        <v>2.3500000000000005</v>
      </c>
      <c r="X35" s="33"/>
      <c r="Y35" s="36">
        <v>2</v>
      </c>
      <c r="Z35" s="37">
        <v>0.79</v>
      </c>
      <c r="AA35" s="32"/>
    </row>
    <row r="36" spans="1:27" s="25" customFormat="1" ht="9.75" customHeight="1" x14ac:dyDescent="0.2">
      <c r="A36" s="28"/>
      <c r="B36" s="29">
        <f>'New Table Forecast'!B36</f>
        <v>2031</v>
      </c>
      <c r="C36" s="33">
        <v>54</v>
      </c>
      <c r="D36" s="33">
        <v>56.499999999999993</v>
      </c>
      <c r="E36" s="33">
        <v>62.658227848101262</v>
      </c>
      <c r="F36" s="33">
        <v>50.753164556962027</v>
      </c>
      <c r="G36" s="33">
        <v>49.5</v>
      </c>
      <c r="H36" s="33">
        <v>43.860759493670884</v>
      </c>
      <c r="I36" s="33">
        <v>59.525316455696199</v>
      </c>
      <c r="J36" s="33"/>
      <c r="K36" s="33">
        <v>9.0000000000000018</v>
      </c>
      <c r="L36" s="33">
        <v>23.496835443037973</v>
      </c>
      <c r="M36" s="33">
        <v>36.028481012658226</v>
      </c>
      <c r="N36" s="33">
        <v>66.658227848101262</v>
      </c>
      <c r="O36" s="33"/>
      <c r="P36" s="33">
        <v>2.75</v>
      </c>
      <c r="Q36" s="33">
        <v>2.4500000000000002</v>
      </c>
      <c r="R36" s="33">
        <v>2.2500000000000004</v>
      </c>
      <c r="S36" s="33">
        <v>2.2500000000000004</v>
      </c>
      <c r="T36" s="33">
        <v>2.6000000000000005</v>
      </c>
      <c r="U36" s="33">
        <v>2.3500000000000005</v>
      </c>
      <c r="V36" s="33">
        <v>2.2000000000000002</v>
      </c>
      <c r="W36" s="33">
        <v>2.3500000000000005</v>
      </c>
      <c r="X36" s="33"/>
      <c r="Y36" s="36">
        <v>2</v>
      </c>
      <c r="Z36" s="37">
        <v>0.79</v>
      </c>
      <c r="AA36" s="32"/>
    </row>
    <row r="37" spans="1:27" s="25" customFormat="1" ht="9.75" customHeight="1" x14ac:dyDescent="0.2">
      <c r="A37" s="28"/>
      <c r="B37" s="29">
        <f>'New Table Forecast'!B37</f>
        <v>2032</v>
      </c>
      <c r="C37" s="33">
        <v>54</v>
      </c>
      <c r="D37" s="33">
        <v>56.5</v>
      </c>
      <c r="E37" s="33">
        <v>62.658227848101255</v>
      </c>
      <c r="F37" s="33">
        <v>50.75316455696202</v>
      </c>
      <c r="G37" s="33">
        <v>49.499999999999993</v>
      </c>
      <c r="H37" s="33">
        <v>43.860759493670884</v>
      </c>
      <c r="I37" s="33">
        <v>59.525316455696206</v>
      </c>
      <c r="J37" s="33"/>
      <c r="K37" s="33">
        <v>9.0000000000000018</v>
      </c>
      <c r="L37" s="33">
        <v>23.49683544303797</v>
      </c>
      <c r="M37" s="33">
        <v>36.028481012658219</v>
      </c>
      <c r="N37" s="33">
        <v>66.658227848101262</v>
      </c>
      <c r="O37" s="33"/>
      <c r="P37" s="33">
        <v>2.75</v>
      </c>
      <c r="Q37" s="33">
        <v>2.4500000000000002</v>
      </c>
      <c r="R37" s="33">
        <v>2.2500000000000004</v>
      </c>
      <c r="S37" s="33">
        <v>2.2500000000000004</v>
      </c>
      <c r="T37" s="33">
        <v>2.6</v>
      </c>
      <c r="U37" s="33">
        <v>2.3500000000000005</v>
      </c>
      <c r="V37" s="33">
        <v>2.2000000000000006</v>
      </c>
      <c r="W37" s="33">
        <v>2.3500000000000005</v>
      </c>
      <c r="X37" s="33"/>
      <c r="Y37" s="36">
        <v>2</v>
      </c>
      <c r="Z37" s="37">
        <v>0.79</v>
      </c>
      <c r="AA37" s="32"/>
    </row>
    <row r="38" spans="1:27" s="25" customFormat="1" ht="9.75" customHeight="1" x14ac:dyDescent="0.2">
      <c r="A38" s="28"/>
      <c r="B38" s="29">
        <f>'New Table Forecast'!B38</f>
        <v>2033</v>
      </c>
      <c r="C38" s="33">
        <v>53.999999999999993</v>
      </c>
      <c r="D38" s="33">
        <v>56.499999999999993</v>
      </c>
      <c r="E38" s="33">
        <v>62.658227848101262</v>
      </c>
      <c r="F38" s="33">
        <v>50.75316455696202</v>
      </c>
      <c r="G38" s="33">
        <v>49.499999999999993</v>
      </c>
      <c r="H38" s="33">
        <v>43.860759493670884</v>
      </c>
      <c r="I38" s="33">
        <v>59.525316455696192</v>
      </c>
      <c r="J38" s="33"/>
      <c r="K38" s="33">
        <v>9.0000000000000018</v>
      </c>
      <c r="L38" s="33">
        <v>23.496835443037973</v>
      </c>
      <c r="M38" s="33">
        <v>36.028481012658219</v>
      </c>
      <c r="N38" s="33">
        <v>66.658227848101262</v>
      </c>
      <c r="O38" s="33"/>
      <c r="P38" s="33">
        <v>2.75</v>
      </c>
      <c r="Q38" s="33">
        <v>2.4500000000000002</v>
      </c>
      <c r="R38" s="33">
        <v>2.2500000000000004</v>
      </c>
      <c r="S38" s="33">
        <v>2.2500000000000004</v>
      </c>
      <c r="T38" s="33">
        <v>2.6000000000000005</v>
      </c>
      <c r="U38" s="33">
        <v>2.35</v>
      </c>
      <c r="V38" s="33">
        <v>2.2000000000000002</v>
      </c>
      <c r="W38" s="33">
        <v>2.3500000000000005</v>
      </c>
      <c r="X38" s="33"/>
      <c r="Y38" s="36">
        <v>2</v>
      </c>
      <c r="Z38" s="37">
        <v>0.79</v>
      </c>
      <c r="AA38" s="32"/>
    </row>
    <row r="39" spans="1:27" s="25" customFormat="1" ht="9.75" customHeight="1" x14ac:dyDescent="0.2">
      <c r="A39" s="28"/>
      <c r="B39" s="29">
        <f>'New Table Forecast'!B39</f>
        <v>2034</v>
      </c>
      <c r="C39" s="33">
        <v>54</v>
      </c>
      <c r="D39" s="33">
        <v>56.500000000000007</v>
      </c>
      <c r="E39" s="33">
        <v>62.658227848101262</v>
      </c>
      <c r="F39" s="33">
        <v>50.753164556962034</v>
      </c>
      <c r="G39" s="33">
        <v>49.499999999999993</v>
      </c>
      <c r="H39" s="33">
        <v>43.860759493670876</v>
      </c>
      <c r="I39" s="33">
        <v>59.525316455696199</v>
      </c>
      <c r="J39" s="33"/>
      <c r="K39" s="33">
        <v>9.0000000000000018</v>
      </c>
      <c r="L39" s="33">
        <v>23.496835443037973</v>
      </c>
      <c r="M39" s="33">
        <v>36.028481012658226</v>
      </c>
      <c r="N39" s="33">
        <v>66.658227848101262</v>
      </c>
      <c r="O39" s="33"/>
      <c r="P39" s="33">
        <v>2.75</v>
      </c>
      <c r="Q39" s="33">
        <v>2.4500000000000002</v>
      </c>
      <c r="R39" s="33">
        <v>2.2500000000000004</v>
      </c>
      <c r="S39" s="33">
        <v>2.2500000000000004</v>
      </c>
      <c r="T39" s="33">
        <v>2.6000000000000005</v>
      </c>
      <c r="U39" s="33">
        <v>2.3500000000000005</v>
      </c>
      <c r="V39" s="33">
        <v>2.2000000000000002</v>
      </c>
      <c r="W39" s="33">
        <v>2.3500000000000005</v>
      </c>
      <c r="X39" s="33"/>
      <c r="Y39" s="36">
        <v>2</v>
      </c>
      <c r="Z39" s="37">
        <v>0.79</v>
      </c>
      <c r="AA39" s="32"/>
    </row>
    <row r="40" spans="1:27" s="25" customFormat="1" ht="9.75" customHeight="1" x14ac:dyDescent="0.2">
      <c r="A40" s="28"/>
      <c r="B40" s="29">
        <f>'New Table Forecast'!B40</f>
        <v>2035</v>
      </c>
      <c r="C40" s="33">
        <v>54</v>
      </c>
      <c r="D40" s="33">
        <v>56.499999999999993</v>
      </c>
      <c r="E40" s="33">
        <v>62.658227848101262</v>
      </c>
      <c r="F40" s="33">
        <v>50.75316455696202</v>
      </c>
      <c r="G40" s="33">
        <v>49.499999999999993</v>
      </c>
      <c r="H40" s="33">
        <v>43.860759493670884</v>
      </c>
      <c r="I40" s="33">
        <v>59.525316455696199</v>
      </c>
      <c r="J40" s="33"/>
      <c r="K40" s="33">
        <v>9</v>
      </c>
      <c r="L40" s="33">
        <v>23.49683544303797</v>
      </c>
      <c r="M40" s="33">
        <v>36.028481012658226</v>
      </c>
      <c r="N40" s="33">
        <v>66.658227848101262</v>
      </c>
      <c r="O40" s="33"/>
      <c r="P40" s="33">
        <v>2.75</v>
      </c>
      <c r="Q40" s="33">
        <v>2.4500000000000002</v>
      </c>
      <c r="R40" s="33">
        <v>2.25</v>
      </c>
      <c r="S40" s="33">
        <v>2.25</v>
      </c>
      <c r="T40" s="33">
        <v>2.6</v>
      </c>
      <c r="U40" s="33">
        <v>2.35</v>
      </c>
      <c r="V40" s="33">
        <v>2.2000000000000002</v>
      </c>
      <c r="W40" s="33">
        <v>2.35</v>
      </c>
      <c r="X40" s="33"/>
      <c r="Y40" s="36">
        <v>2</v>
      </c>
      <c r="Z40" s="37">
        <v>0.79</v>
      </c>
      <c r="AA40" s="32"/>
    </row>
    <row r="41" spans="1:27" s="25" customFormat="1" ht="15" customHeight="1" x14ac:dyDescent="0.2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5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5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5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7.8" x14ac:dyDescent="0.15">
      <c r="A45" s="51"/>
      <c r="B45" s="52" t="s">
        <v>57</v>
      </c>
      <c r="C45" s="67" t="s">
        <v>69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7.8" x14ac:dyDescent="0.15">
      <c r="A46" s="51"/>
      <c r="B46" s="52" t="s">
        <v>58</v>
      </c>
      <c r="C46" s="67" t="s">
        <v>70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7.8" x14ac:dyDescent="0.15">
      <c r="A47" s="51"/>
      <c r="B47" s="52" t="s">
        <v>59</v>
      </c>
      <c r="C47" s="67" t="s">
        <v>71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7.8" x14ac:dyDescent="0.15">
      <c r="A48" s="51"/>
      <c r="B48" s="52" t="s">
        <v>60</v>
      </c>
      <c r="C48" s="67" t="s">
        <v>72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7.8" x14ac:dyDescent="0.15">
      <c r="A49" s="51"/>
      <c r="B49" s="52" t="s">
        <v>61</v>
      </c>
      <c r="C49" s="67" t="s">
        <v>73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7.8" x14ac:dyDescent="0.15">
      <c r="A50" s="51"/>
      <c r="B50" s="52" t="s">
        <v>62</v>
      </c>
      <c r="C50" s="67" t="s">
        <v>74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7.8" x14ac:dyDescent="0.15">
      <c r="A51" s="51"/>
      <c r="B51" s="52" t="s">
        <v>63</v>
      </c>
      <c r="C51" s="67" t="s">
        <v>75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7.8" x14ac:dyDescent="0.15">
      <c r="A52" s="51"/>
      <c r="B52" s="52" t="s">
        <v>64</v>
      </c>
      <c r="C52" s="67" t="s">
        <v>76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5">
      <c r="A53" s="44"/>
      <c r="B53" s="52" t="s">
        <v>65</v>
      </c>
      <c r="C53" s="67" t="s">
        <v>77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3"/>
    <row r="59" spans="1:27" ht="3" customHeight="1" x14ac:dyDescent="0.3"/>
    <row r="60" spans="1:27" ht="3" customHeight="1" x14ac:dyDescent="0.3"/>
    <row r="61" spans="1:27" ht="3" customHeight="1" x14ac:dyDescent="0.3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Deborah Kushner</cp:lastModifiedBy>
  <cp:lastPrinted>2021-04-05T16:12:34Z</cp:lastPrinted>
  <dcterms:created xsi:type="dcterms:W3CDTF">2021-04-05T15:30:52Z</dcterms:created>
  <dcterms:modified xsi:type="dcterms:W3CDTF">2021-04-05T16:29:48Z</dcterms:modified>
</cp:coreProperties>
</file>